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 firstSheet="1" activeTab="1"/>
  </bookViews>
  <sheets>
    <sheet name="1.НАДОМКА" sheetId="1" state="hidden" r:id="rId1"/>
    <sheet name="СТАЦ. " sheetId="2" r:id="rId2"/>
    <sheet name="НАДОМКА " sheetId="3" state="hidden" r:id="rId3"/>
    <sheet name="3.СТАЦ.(дет.)3.2." sheetId="4" state="hidden" r:id="rId4"/>
    <sheet name="5.БОМЖ" sheetId="5" state="hidden" r:id="rId5"/>
    <sheet name="Полустац" sheetId="6" r:id="rId6"/>
    <sheet name="НАДОМКА  1" sheetId="7" r:id="rId7"/>
    <sheet name="Срочка" sheetId="8" r:id="rId8"/>
    <sheet name="НАДОМКА  2" sheetId="9" state="hidden" r:id="rId9"/>
    <sheet name="Лист5" sheetId="10" state="hidden" r:id="rId10"/>
    <sheet name="НАДОМКА  (2)" sheetId="11" state="hidden" r:id="rId11"/>
    <sheet name="НАДОМКА  (3)" sheetId="12" state="hidden" r:id="rId12"/>
    <sheet name="НАДОМКА  (4)" sheetId="13" state="hidden" r:id="rId13"/>
  </sheets>
  <externalReferences>
    <externalReference r:id="rId14"/>
    <externalReference r:id="rId15"/>
    <externalReference r:id="rId16"/>
    <externalReference r:id="rId17"/>
  </externalReferences>
  <definedNames>
    <definedName name="_xlnm._FilterDatabase" localSheetId="0">'1.НАДОМКА'!$A$1:$AA$113</definedName>
    <definedName name="_xlnm._FilterDatabase" localSheetId="4">'5.БОМЖ'!$B$1:$B$50</definedName>
    <definedName name="_xlnm._FilterDatabase" localSheetId="2">'НАДОМКА '!$A$7:$U$67</definedName>
    <definedName name="_xlnm._FilterDatabase" localSheetId="10">'НАДОМКА  (2)'!$A$7:$U$64</definedName>
    <definedName name="_xlnm._FilterDatabase" localSheetId="11">'НАДОМКА  (3)'!$A$7:$F$64</definedName>
    <definedName name="_xlnm._FilterDatabase" localSheetId="12">'НАДОМКА  (4)'!$A$7:$F$67</definedName>
    <definedName name="_xlnm._FilterDatabase" localSheetId="6">'НАДОМКА  1'!$A$6:$C$82</definedName>
    <definedName name="_xlnm._FilterDatabase" localSheetId="8">'НАДОМКА  2'!$A$7:$F$69</definedName>
    <definedName name="_xlnm._FilterDatabase" localSheetId="7">Срочка!$B$5:$B$6</definedName>
    <definedName name="_xlnm._FilterDatabase" localSheetId="1">'СТАЦ. '!$A$6:$E$10</definedName>
    <definedName name="Print_Area_0" localSheetId="2">'НАДОМКА '!$A$1:$V$21</definedName>
    <definedName name="Print_Area_0" localSheetId="10">'НАДОМКА  (2)'!$A$1:$V$18</definedName>
    <definedName name="Print_Area_0" localSheetId="11">'НАДОМКА  (3)'!$A$1:$G$18</definedName>
    <definedName name="Print_Area_0" localSheetId="12">'НАДОМКА  (4)'!$A$1:$G$18</definedName>
    <definedName name="Print_Area_0" localSheetId="6">'НАДОМКА  1'!$A$1:$E$19</definedName>
    <definedName name="Print_Area_0" localSheetId="8">'НАДОМКА  2'!$A$1:$G$18</definedName>
    <definedName name="Print_Area_0" localSheetId="5">Полустац!$A$1:$E$96</definedName>
    <definedName name="Print_Area_0" localSheetId="7">Срочка!$A$1:$E$29</definedName>
    <definedName name="Print_Area_0" localSheetId="1">'СТАЦ. '!$A$46:$E$48</definedName>
    <definedName name="Print_Area_0_0" localSheetId="2">'НАДОМКА '!$A$1:$V$21</definedName>
    <definedName name="Print_Area_0_0" localSheetId="10">'НАДОМКА  (2)'!$A$1:$V$18</definedName>
    <definedName name="Print_Area_0_0" localSheetId="11">'НАДОМКА  (3)'!$A$1:$G$18</definedName>
    <definedName name="Print_Area_0_0" localSheetId="12">'НАДОМКА  (4)'!$A$1:$G$18</definedName>
    <definedName name="Print_Area_0_0" localSheetId="6">'НАДОМКА  1'!$A$1:$E$91</definedName>
    <definedName name="Print_Area_0_0" localSheetId="8">'НАДОМКА  2'!$A$1:$G$18</definedName>
    <definedName name="Print_Area_0_0" localSheetId="5">Полустац!$A$1:$E$96</definedName>
    <definedName name="Print_Area_0_0" localSheetId="7">Срочка!$A$1:$E$29</definedName>
    <definedName name="Print_Area_0_0" localSheetId="1">'СТАЦ. '!$A$1:$E$252</definedName>
    <definedName name="Print_Area_0_0_0" localSheetId="2">'НАДОМКА '!$A$1:$V$21</definedName>
    <definedName name="Print_Area_0_0_0" localSheetId="10">'НАДОМКА  (2)'!$A$1:$V$18</definedName>
    <definedName name="Print_Area_0_0_0" localSheetId="11">'НАДОМКА  (3)'!$A$1:$G$18</definedName>
    <definedName name="Print_Area_0_0_0" localSheetId="12">'НАДОМКА  (4)'!$A$1:$G$18</definedName>
    <definedName name="Print_Area_0_0_0" localSheetId="6">'НАДОМКА  1'!$A$1:$E$19</definedName>
    <definedName name="Print_Area_0_0_0" localSheetId="8">'НАДОМКА  2'!$A$1:$G$18</definedName>
    <definedName name="Print_Area_0_0_0" localSheetId="5">Полустац!$A$1:$E$96</definedName>
    <definedName name="Print_Area_0_0_0" localSheetId="7">Срочка!$A$1:$E$29</definedName>
    <definedName name="Print_Area_0_0_0" localSheetId="1">'СТАЦ. '!$A$46:$E$48</definedName>
    <definedName name="Print_Area_0_0_0_0" localSheetId="2">'НАДОМКА '!$A$1:$V$21</definedName>
    <definedName name="Print_Area_0_0_0_0" localSheetId="10">'НАДОМКА  (2)'!$A$1:$V$18</definedName>
    <definedName name="Print_Area_0_0_0_0" localSheetId="11">'НАДОМКА  (3)'!$A$1:$G$18</definedName>
    <definedName name="Print_Area_0_0_0_0" localSheetId="12">'НАДОМКА  (4)'!$A$1:$G$18</definedName>
    <definedName name="Print_Area_0_0_0_0" localSheetId="6">'НАДОМКА  1'!$A$1:$E$91</definedName>
    <definedName name="Print_Area_0_0_0_0" localSheetId="8">'НАДОМКА  2'!$A$1:$G$18</definedName>
    <definedName name="Print_Area_0_0_0_0" localSheetId="5">Полустац!$A$1:$E$96</definedName>
    <definedName name="Print_Area_0_0_0_0" localSheetId="7">Срочка!$A$1:$E$29</definedName>
    <definedName name="Print_Area_0_0_0_0" localSheetId="1">'СТАЦ. '!$A$1:$E$252</definedName>
    <definedName name="Print_Area_0_0_0_0_0" localSheetId="2">'НАДОМКА '!$A$1:$V$21</definedName>
    <definedName name="Print_Area_0_0_0_0_0" localSheetId="10">'НАДОМКА  (2)'!$A$1:$V$18</definedName>
    <definedName name="Print_Area_0_0_0_0_0" localSheetId="11">'НАДОМКА  (3)'!$A$1:$G$18</definedName>
    <definedName name="Print_Area_0_0_0_0_0" localSheetId="12">'НАДОМКА  (4)'!$A$1:$G$18</definedName>
    <definedName name="Print_Area_0_0_0_0_0" localSheetId="6">'НАДОМКА  1'!$A$1:$E$19</definedName>
    <definedName name="Print_Area_0_0_0_0_0" localSheetId="8">'НАДОМКА  2'!$A$1:$G$18</definedName>
    <definedName name="Print_Area_0_0_0_0_0" localSheetId="7">Срочка!$A$1:$E$29</definedName>
    <definedName name="Print_Area_0_0_0_0_0" localSheetId="1">'СТАЦ. '!$A$46:$E$48</definedName>
    <definedName name="Print_Area_0_0_0_0_0_0" localSheetId="2">'НАДОМКА '!$A$1:$V$21</definedName>
    <definedName name="Print_Area_0_0_0_0_0_0" localSheetId="10">'НАДОМКА  (2)'!$A$1:$V$18</definedName>
    <definedName name="Print_Area_0_0_0_0_0_0" localSheetId="11">'НАДОМКА  (3)'!$A$1:$G$18</definedName>
    <definedName name="Print_Area_0_0_0_0_0_0" localSheetId="12">'НАДОМКА  (4)'!$A$1:$G$18</definedName>
    <definedName name="Print_Area_0_0_0_0_0_0" localSheetId="6">'НАДОМКА  1'!$A$1:$E$19</definedName>
    <definedName name="Print_Area_0_0_0_0_0_0" localSheetId="8">'НАДОМКА  2'!$A$1:$G$18</definedName>
    <definedName name="Print_Area_0_0_0_0_0_0" localSheetId="7">Срочка!$A$1:$E$29</definedName>
    <definedName name="Print_Area_0_0_0_0_0_0" localSheetId="1">'СТАЦ. '!$A$46:$E$48</definedName>
    <definedName name="Print_Area_0_0_0_0_0_0_0" localSheetId="2">'НАДОМКА '!$A$1:$V$21</definedName>
    <definedName name="Print_Area_0_0_0_0_0_0_0" localSheetId="10">'НАДОМКА  (2)'!$A$1:$V$18</definedName>
    <definedName name="Print_Area_0_0_0_0_0_0_0" localSheetId="11">'НАДОМКА  (3)'!$A$1:$G$18</definedName>
    <definedName name="Print_Area_0_0_0_0_0_0_0" localSheetId="12">'НАДОМКА  (4)'!$A$1:$G$18</definedName>
    <definedName name="Print_Area_0_0_0_0_0_0_0" localSheetId="6">'НАДОМКА  1'!$A$1:$E$19</definedName>
    <definedName name="Print_Area_0_0_0_0_0_0_0" localSheetId="8">'НАДОМКА  2'!$A$1:$G$18</definedName>
    <definedName name="Print_Area_0_0_0_0_0_0_0" localSheetId="7">Срочка!$A$1:$E$29</definedName>
    <definedName name="Print_Area_0_0_0_0_0_0_0" localSheetId="1">'СТАЦ. '!$A$46:$E$48</definedName>
    <definedName name="Print_Area_0_0_0_0_0_0_0_0" localSheetId="2">'НАДОМКА '!$A$1:$V$21</definedName>
    <definedName name="Print_Area_0_0_0_0_0_0_0_0" localSheetId="10">'НАДОМКА  (2)'!$A$1:$V$18</definedName>
    <definedName name="Print_Area_0_0_0_0_0_0_0_0" localSheetId="11">'НАДОМКА  (3)'!$A$1:$G$18</definedName>
    <definedName name="Print_Area_0_0_0_0_0_0_0_0" localSheetId="12">'НАДОМКА  (4)'!$A$1:$G$18</definedName>
    <definedName name="Print_Area_0_0_0_0_0_0_0_0" localSheetId="6">'НАДОМКА  1'!$A$1:$E$19</definedName>
    <definedName name="Print_Area_0_0_0_0_0_0_0_0" localSheetId="8">'НАДОМКА  2'!$A$1:$G$18</definedName>
    <definedName name="Print_Area_0_0_0_0_0_0_0_0" localSheetId="7">Срочка!$A$1:$E$29</definedName>
    <definedName name="Print_Area_0_0_0_0_0_0_0_0" localSheetId="1">'СТАЦ. '!$A$46:$E$48</definedName>
    <definedName name="Print_Area_0_0_0_0_0_0_0_0_0" localSheetId="2">'НАДОМКА '!$A$1:$V$21</definedName>
    <definedName name="Print_Area_0_0_0_0_0_0_0_0_0" localSheetId="10">'НАДОМКА  (2)'!$A$1:$V$18</definedName>
    <definedName name="Print_Area_0_0_0_0_0_0_0_0_0" localSheetId="11">'НАДОМКА  (3)'!$A$1:$G$18</definedName>
    <definedName name="Print_Area_0_0_0_0_0_0_0_0_0" localSheetId="12">'НАДОМКА  (4)'!$A$1:$G$18</definedName>
    <definedName name="Print_Area_0_0_0_0_0_0_0_0_0" localSheetId="6">'НАДОМКА  1'!$A$1:$E$19</definedName>
    <definedName name="Print_Area_0_0_0_0_0_0_0_0_0" localSheetId="8">'НАДОМКА  2'!$A$1:$G$18</definedName>
    <definedName name="Print_Area_0_0_0_0_0_0_0_0_0" localSheetId="7">Срочка!$A$1:$E$29</definedName>
    <definedName name="Print_Area_0_0_0_0_0_0_0_0_0" localSheetId="1">'СТАЦ. '!$A$46:$E$48</definedName>
    <definedName name="Print_Area_0_0_0_0_0_0_0_0_0_0" localSheetId="2">'НАДОМКА '!$A$1:$V$21</definedName>
    <definedName name="Print_Area_0_0_0_0_0_0_0_0_0_0" localSheetId="10">'НАДОМКА  (2)'!$A$1:$V$18</definedName>
    <definedName name="Print_Area_0_0_0_0_0_0_0_0_0_0" localSheetId="11">'НАДОМКА  (3)'!$A$1:$G$18</definedName>
    <definedName name="Print_Area_0_0_0_0_0_0_0_0_0_0" localSheetId="12">'НАДОМКА  (4)'!$A$1:$G$18</definedName>
    <definedName name="Print_Area_0_0_0_0_0_0_0_0_0_0" localSheetId="6">'НАДОМКА  1'!$A$1:$E$19</definedName>
    <definedName name="Print_Area_0_0_0_0_0_0_0_0_0_0" localSheetId="8">'НАДОМКА  2'!$A$1:$G$18</definedName>
    <definedName name="Print_Area_0_0_0_0_0_0_0_0_0_0" localSheetId="7">Срочка!$A$1:$E$29</definedName>
    <definedName name="Print_Area_0_0_0_0_0_0_0_0_0_0" localSheetId="1">'СТАЦ. '!$A$46:$E$48</definedName>
    <definedName name="Print_Area_0_0_0_0_0_0_0_0_0_0_0" localSheetId="2">'НАДОМКА '!$A$1:$V$21</definedName>
    <definedName name="Print_Area_0_0_0_0_0_0_0_0_0_0_0" localSheetId="10">'НАДОМКА  (2)'!$A$1:$V$18</definedName>
    <definedName name="Print_Area_0_0_0_0_0_0_0_0_0_0_0" localSheetId="11">'НАДОМКА  (3)'!$A$1:$G$18</definedName>
    <definedName name="Print_Area_0_0_0_0_0_0_0_0_0_0_0" localSheetId="12">'НАДОМКА  (4)'!$A$1:$G$18</definedName>
    <definedName name="Print_Area_0_0_0_0_0_0_0_0_0_0_0" localSheetId="6">'НАДОМКА  1'!$A$1:$E$19</definedName>
    <definedName name="Print_Area_0_0_0_0_0_0_0_0_0_0_0" localSheetId="8">'НАДОМКА  2'!$A$1:$G$18</definedName>
    <definedName name="Print_Area_0_0_0_0_0_0_0_0_0_0_0" localSheetId="7">Срочка!$A$1:$E$29</definedName>
    <definedName name="Print_Area_0_0_0_0_0_0_0_0_0_0_0" localSheetId="1">'СТАЦ. '!$A$46:$E$48</definedName>
    <definedName name="Print_Area_0_0_0_0_0_0_0_0_0_0_0_0" localSheetId="2">'НАДОМКА '!$A$1:$V$21</definedName>
    <definedName name="Print_Area_0_0_0_0_0_0_0_0_0_0_0_0" localSheetId="10">'НАДОМКА  (2)'!$A$1:$V$18</definedName>
    <definedName name="Print_Area_0_0_0_0_0_0_0_0_0_0_0_0" localSheetId="11">'НАДОМКА  (3)'!$A$1:$G$18</definedName>
    <definedName name="Print_Area_0_0_0_0_0_0_0_0_0_0_0_0" localSheetId="12">'НАДОМКА  (4)'!$A$1:$G$18</definedName>
    <definedName name="Print_Area_0_0_0_0_0_0_0_0_0_0_0_0" localSheetId="6">'НАДОМКА  1'!$A$1:$E$19</definedName>
    <definedName name="Print_Area_0_0_0_0_0_0_0_0_0_0_0_0" localSheetId="8">'НАДОМКА  2'!$A$1:$G$18</definedName>
    <definedName name="Print_Area_0_0_0_0_0_0_0_0_0_0_0_0" localSheetId="7">Срочка!$A$1:$E$29</definedName>
    <definedName name="Print_Area_0_0_0_0_0_0_0_0_0_0_0_0" localSheetId="1">'СТАЦ. '!$A$46:$E$48</definedName>
    <definedName name="Print_Area_0_0_0_0_0_0_0_0_0_0_0_0_0" localSheetId="2">'НАДОМКА '!$A$1:$V$21</definedName>
    <definedName name="Print_Area_0_0_0_0_0_0_0_0_0_0_0_0_0" localSheetId="10">'НАДОМКА  (2)'!$A$1:$V$18</definedName>
    <definedName name="Print_Area_0_0_0_0_0_0_0_0_0_0_0_0_0" localSheetId="11">'НАДОМКА  (3)'!$A$1:$G$18</definedName>
    <definedName name="Print_Area_0_0_0_0_0_0_0_0_0_0_0_0_0" localSheetId="12">'НАДОМКА  (4)'!$A$1:$G$18</definedName>
    <definedName name="Print_Area_0_0_0_0_0_0_0_0_0_0_0_0_0" localSheetId="6">'НАДОМКА  1'!$A$1:$E$19</definedName>
    <definedName name="Print_Area_0_0_0_0_0_0_0_0_0_0_0_0_0" localSheetId="8">'НАДОМКА  2'!$A$1:$G$18</definedName>
    <definedName name="Print_Area_0_0_0_0_0_0_0_0_0_0_0_0_0" localSheetId="7">Срочка!$A$1:$E$29</definedName>
    <definedName name="Print_Area_0_0_0_0_0_0_0_0_0_0_0_0_0" localSheetId="1">'СТАЦ. '!$A$46:$E$48</definedName>
    <definedName name="Print_Area_0_0_0_0_0_0_0_0_0_0_0_0_0_0" localSheetId="2">'НАДОМКА '!$A$1:$V$21</definedName>
    <definedName name="Print_Area_0_0_0_0_0_0_0_0_0_0_0_0_0_0" localSheetId="10">'НАДОМКА  (2)'!$A$1:$V$18</definedName>
    <definedName name="Print_Area_0_0_0_0_0_0_0_0_0_0_0_0_0_0" localSheetId="11">'НАДОМКА  (3)'!$A$1:$G$18</definedName>
    <definedName name="Print_Area_0_0_0_0_0_0_0_0_0_0_0_0_0_0" localSheetId="12">'НАДОМКА  (4)'!$A$1:$G$18</definedName>
    <definedName name="Print_Area_0_0_0_0_0_0_0_0_0_0_0_0_0_0" localSheetId="6">'НАДОМКА  1'!$A$1:$E$19</definedName>
    <definedName name="Print_Area_0_0_0_0_0_0_0_0_0_0_0_0_0_0" localSheetId="8">'НАДОМКА  2'!$A$1:$G$18</definedName>
    <definedName name="Print_Area_0_0_0_0_0_0_0_0_0_0_0_0_0_0" localSheetId="7">Срочка!$A$1:$E$29</definedName>
    <definedName name="Print_Area_0_0_0_0_0_0_0_0_0_0_0_0_0_0" localSheetId="1">'СТАЦ. '!$A$46:$E$48</definedName>
    <definedName name="Print_Area_0_0_0_0_0_0_0_0_0_0_0_0_0_0_0" localSheetId="2">'НАДОМКА '!$A$1:$V$21</definedName>
    <definedName name="Print_Area_0_0_0_0_0_0_0_0_0_0_0_0_0_0_0" localSheetId="10">'НАДОМКА  (2)'!$A$1:$V$18</definedName>
    <definedName name="Print_Area_0_0_0_0_0_0_0_0_0_0_0_0_0_0_0" localSheetId="11">'НАДОМКА  (3)'!$A$1:$G$18</definedName>
    <definedName name="Print_Area_0_0_0_0_0_0_0_0_0_0_0_0_0_0_0" localSheetId="12">'НАДОМКА  (4)'!$A$1:$G$18</definedName>
    <definedName name="Print_Area_0_0_0_0_0_0_0_0_0_0_0_0_0_0_0" localSheetId="6">'НАДОМКА  1'!$A$1:$E$19</definedName>
    <definedName name="Print_Area_0_0_0_0_0_0_0_0_0_0_0_0_0_0_0" localSheetId="8">'НАДОМКА  2'!$A$1:$G$18</definedName>
    <definedName name="Print_Area_0_0_0_0_0_0_0_0_0_0_0_0_0_0_0" localSheetId="7">Срочка!$A$1:$E$29</definedName>
    <definedName name="Print_Area_0_0_0_0_0_0_0_0_0_0_0_0_0_0_0" localSheetId="1">'СТАЦ. '!$A$46:$E$48</definedName>
    <definedName name="Print_Area_0_0_0_0_0_0_0_0_0_0_0_0_0_0_0_0" localSheetId="2">'НАДОМКА '!$A$1:$V$21</definedName>
    <definedName name="Print_Area_0_0_0_0_0_0_0_0_0_0_0_0_0_0_0_0" localSheetId="10">'НАДОМКА  (2)'!$A$1:$V$18</definedName>
    <definedName name="Print_Area_0_0_0_0_0_0_0_0_0_0_0_0_0_0_0_0" localSheetId="11">'НАДОМКА  (3)'!$A$1:$G$18</definedName>
    <definedName name="Print_Area_0_0_0_0_0_0_0_0_0_0_0_0_0_0_0_0" localSheetId="12">'НАДОМКА  (4)'!$A$1:$G$18</definedName>
    <definedName name="Print_Area_0_0_0_0_0_0_0_0_0_0_0_0_0_0_0_0" localSheetId="6">'НАДОМКА  1'!$A$1:$E$19</definedName>
    <definedName name="Print_Area_0_0_0_0_0_0_0_0_0_0_0_0_0_0_0_0" localSheetId="8">'НАДОМКА  2'!$A$1:$G$18</definedName>
    <definedName name="Print_Area_0_0_0_0_0_0_0_0_0_0_0_0_0_0_0_0" localSheetId="7">Срочка!$A$1:$E$29</definedName>
    <definedName name="Print_Area_0_0_0_0_0_0_0_0_0_0_0_0_0_0_0_0" localSheetId="1">'СТАЦ. '!$A$46:$E$48</definedName>
    <definedName name="Print_Area_0_0_0_0_0_0_0_0_0_0_0_0_0_0_0_0_0" localSheetId="2">'НАДОМКА '!$A$1:$V$21</definedName>
    <definedName name="Print_Area_0_0_0_0_0_0_0_0_0_0_0_0_0_0_0_0_0" localSheetId="10">'НАДОМКА  (2)'!$A$1:$V$18</definedName>
    <definedName name="Print_Area_0_0_0_0_0_0_0_0_0_0_0_0_0_0_0_0_0" localSheetId="11">'НАДОМКА  (3)'!$A$1:$G$18</definedName>
    <definedName name="Print_Area_0_0_0_0_0_0_0_0_0_0_0_0_0_0_0_0_0" localSheetId="12">'НАДОМКА  (4)'!$A$1:$G$18</definedName>
    <definedName name="Print_Area_0_0_0_0_0_0_0_0_0_0_0_0_0_0_0_0_0" localSheetId="6">'НАДОМКА  1'!$A$1:$E$19</definedName>
    <definedName name="Print_Area_0_0_0_0_0_0_0_0_0_0_0_0_0_0_0_0_0" localSheetId="8">'НАДОМКА  2'!$A$1:$G$18</definedName>
    <definedName name="Print_Area_0_0_0_0_0_0_0_0_0_0_0_0_0_0_0_0_0" localSheetId="7">Срочка!$A$1:$E$29</definedName>
    <definedName name="Print_Area_0_0_0_0_0_0_0_0_0_0_0_0_0_0_0_0_0" localSheetId="1">'СТАЦ. '!$A$46:$E$48</definedName>
    <definedName name="Print_Area_0_0_0_0_0_0_0_0_0_0_0_0_0_0_0_0_0_0" localSheetId="2">'НАДОМКА '!$A$1:$V$21</definedName>
    <definedName name="Print_Area_0_0_0_0_0_0_0_0_0_0_0_0_0_0_0_0_0_0" localSheetId="10">'НАДОМКА  (2)'!$A$1:$V$18</definedName>
    <definedName name="Print_Area_0_0_0_0_0_0_0_0_0_0_0_0_0_0_0_0_0_0" localSheetId="11">'НАДОМКА  (3)'!$A$1:$G$18</definedName>
    <definedName name="Print_Area_0_0_0_0_0_0_0_0_0_0_0_0_0_0_0_0_0_0" localSheetId="12">'НАДОМКА  (4)'!$A$1:$G$18</definedName>
    <definedName name="Print_Area_0_0_0_0_0_0_0_0_0_0_0_0_0_0_0_0_0_0" localSheetId="6">'НАДОМКА  1'!$A$1:$E$19</definedName>
    <definedName name="Print_Area_0_0_0_0_0_0_0_0_0_0_0_0_0_0_0_0_0_0" localSheetId="8">'НАДОМКА  2'!$A$1:$G$18</definedName>
    <definedName name="Print_Area_0_0_0_0_0_0_0_0_0_0_0_0_0_0_0_0_0_0" localSheetId="7">Срочка!$A$1:$E$29</definedName>
    <definedName name="Print_Area_0_0_0_0_0_0_0_0_0_0_0_0_0_0_0_0_0_0" localSheetId="1">'СТАЦ. '!$A$46:$E$48</definedName>
    <definedName name="Print_Titles_0" localSheetId="2">'НАДОМКА '!$6:$8</definedName>
    <definedName name="Print_Titles_0" localSheetId="10">'НАДОМКА  (2)'!$6:$8</definedName>
    <definedName name="Print_Titles_0" localSheetId="11">'НАДОМКА  (3)'!$6:$8</definedName>
    <definedName name="Print_Titles_0" localSheetId="12">'НАДОМКА  (4)'!$6:$8</definedName>
    <definedName name="Print_Titles_0" localSheetId="6">'НАДОМКА  1'!$6:$7</definedName>
    <definedName name="Print_Titles_0" localSheetId="8">'НАДОМКА  2'!$6:$8</definedName>
    <definedName name="Print_Titles_0" localSheetId="7">Срочка!$5:$6</definedName>
    <definedName name="Print_Titles_0" localSheetId="1">'СТАЦ. '!$6:$7</definedName>
    <definedName name="Print_Titles_0_0" localSheetId="2">'НАДОМКА '!$6:$8</definedName>
    <definedName name="Print_Titles_0_0" localSheetId="10">'НАДОМКА  (2)'!$6:$8</definedName>
    <definedName name="Print_Titles_0_0" localSheetId="11">'НАДОМКА  (3)'!$6:$8</definedName>
    <definedName name="Print_Titles_0_0" localSheetId="12">'НАДОМКА  (4)'!$6:$8</definedName>
    <definedName name="Print_Titles_0_0" localSheetId="6">'НАДОМКА  1'!$6:$7</definedName>
    <definedName name="Print_Titles_0_0" localSheetId="8">'НАДОМКА  2'!$6:$8</definedName>
    <definedName name="Print_Titles_0_0" localSheetId="7">Срочка!$5:$6</definedName>
    <definedName name="Print_Titles_0_0" localSheetId="1">'СТАЦ. '!$6:$7</definedName>
    <definedName name="Print_Titles_0_0_0" localSheetId="2">'НАДОМКА '!$6:$8</definedName>
    <definedName name="Print_Titles_0_0_0" localSheetId="10">'НАДОМКА  (2)'!$6:$8</definedName>
    <definedName name="Print_Titles_0_0_0" localSheetId="11">'НАДОМКА  (3)'!$6:$8</definedName>
    <definedName name="Print_Titles_0_0_0" localSheetId="12">'НАДОМКА  (4)'!$6:$8</definedName>
    <definedName name="Print_Titles_0_0_0" localSheetId="6">'НАДОМКА  1'!$6:$7</definedName>
    <definedName name="Print_Titles_0_0_0" localSheetId="8">'НАДОМКА  2'!$6:$8</definedName>
    <definedName name="Print_Titles_0_0_0" localSheetId="7">Срочка!$5:$6</definedName>
    <definedName name="Print_Titles_0_0_0" localSheetId="1">'СТАЦ. '!$6:$7</definedName>
    <definedName name="Print_Titles_0_0_0_0" localSheetId="2">'НАДОМКА '!$6:$8</definedName>
    <definedName name="Print_Titles_0_0_0_0" localSheetId="10">'НАДОМКА  (2)'!$6:$8</definedName>
    <definedName name="Print_Titles_0_0_0_0" localSheetId="11">'НАДОМКА  (3)'!$6:$8</definedName>
    <definedName name="Print_Titles_0_0_0_0" localSheetId="12">'НАДОМКА  (4)'!$6:$8</definedName>
    <definedName name="Print_Titles_0_0_0_0" localSheetId="6">'НАДОМКА  1'!$6:$7</definedName>
    <definedName name="Print_Titles_0_0_0_0" localSheetId="8">'НАДОМКА  2'!$6:$8</definedName>
    <definedName name="Print_Titles_0_0_0_0" localSheetId="7">Срочка!$5:$6</definedName>
    <definedName name="Print_Titles_0_0_0_0" localSheetId="1">'СТАЦ. '!$6:$7</definedName>
    <definedName name="Print_Titles_0_0_0_0_0" localSheetId="2">'НАДОМКА '!$6:$8</definedName>
    <definedName name="Print_Titles_0_0_0_0_0" localSheetId="10">'НАДОМКА  (2)'!$6:$8</definedName>
    <definedName name="Print_Titles_0_0_0_0_0" localSheetId="11">'НАДОМКА  (3)'!$6:$8</definedName>
    <definedName name="Print_Titles_0_0_0_0_0" localSheetId="12">'НАДОМКА  (4)'!$6:$8</definedName>
    <definedName name="Print_Titles_0_0_0_0_0" localSheetId="6">'НАДОМКА  1'!$6:$7</definedName>
    <definedName name="Print_Titles_0_0_0_0_0" localSheetId="8">'НАДОМКА  2'!$6:$8</definedName>
    <definedName name="Print_Titles_0_0_0_0_0" localSheetId="7">Срочка!$5:$6</definedName>
    <definedName name="Print_Titles_0_0_0_0_0" localSheetId="1">'СТАЦ. '!$6:$7</definedName>
    <definedName name="Print_Titles_0_0_0_0_0_0" localSheetId="2">'НАДОМКА '!$6:$8</definedName>
    <definedName name="Print_Titles_0_0_0_0_0_0" localSheetId="10">'НАДОМКА  (2)'!$6:$8</definedName>
    <definedName name="Print_Titles_0_0_0_0_0_0" localSheetId="11">'НАДОМКА  (3)'!$6:$8</definedName>
    <definedName name="Print_Titles_0_0_0_0_0_0" localSheetId="12">'НАДОМКА  (4)'!$6:$8</definedName>
    <definedName name="Print_Titles_0_0_0_0_0_0" localSheetId="6">'НАДОМКА  1'!$6:$7</definedName>
    <definedName name="Print_Titles_0_0_0_0_0_0" localSheetId="8">'НАДОМКА  2'!$6:$8</definedName>
    <definedName name="Print_Titles_0_0_0_0_0_0" localSheetId="7">Срочка!$5:$6</definedName>
    <definedName name="Print_Titles_0_0_0_0_0_0" localSheetId="1">'СТАЦ. '!$6:$7</definedName>
    <definedName name="Print_Titles_0_0_0_0_0_0_0" localSheetId="2">'НАДОМКА '!$6:$8</definedName>
    <definedName name="Print_Titles_0_0_0_0_0_0_0" localSheetId="10">'НАДОМКА  (2)'!$6:$8</definedName>
    <definedName name="Print_Titles_0_0_0_0_0_0_0" localSheetId="11">'НАДОМКА  (3)'!$6:$8</definedName>
    <definedName name="Print_Titles_0_0_0_0_0_0_0" localSheetId="12">'НАДОМКА  (4)'!$6:$8</definedName>
    <definedName name="Print_Titles_0_0_0_0_0_0_0" localSheetId="6">'НАДОМКА  1'!$6:$7</definedName>
    <definedName name="Print_Titles_0_0_0_0_0_0_0" localSheetId="8">'НАДОМКА  2'!$6:$8</definedName>
    <definedName name="Print_Titles_0_0_0_0_0_0_0" localSheetId="7">Срочка!$5:$6</definedName>
    <definedName name="Print_Titles_0_0_0_0_0_0_0" localSheetId="1">'СТАЦ. '!$6:$7</definedName>
    <definedName name="Print_Titles_0_0_0_0_0_0_0_0" localSheetId="2">'НАДОМКА '!$6:$8</definedName>
    <definedName name="Print_Titles_0_0_0_0_0_0_0_0" localSheetId="10">'НАДОМКА  (2)'!$6:$8</definedName>
    <definedName name="Print_Titles_0_0_0_0_0_0_0_0" localSheetId="11">'НАДОМКА  (3)'!$6:$8</definedName>
    <definedName name="Print_Titles_0_0_0_0_0_0_0_0" localSheetId="12">'НАДОМКА  (4)'!$6:$8</definedName>
    <definedName name="Print_Titles_0_0_0_0_0_0_0_0" localSheetId="6">'НАДОМКА  1'!$6:$7</definedName>
    <definedName name="Print_Titles_0_0_0_0_0_0_0_0" localSheetId="8">'НАДОМКА  2'!$6:$8</definedName>
    <definedName name="Print_Titles_0_0_0_0_0_0_0_0" localSheetId="7">Срочка!$5:$6</definedName>
    <definedName name="Print_Titles_0_0_0_0_0_0_0_0" localSheetId="1">'СТАЦ. '!$6:$7</definedName>
    <definedName name="Print_Titles_0_0_0_0_0_0_0_0_0" localSheetId="2">'НАДОМКА '!$6:$8</definedName>
    <definedName name="Print_Titles_0_0_0_0_0_0_0_0_0" localSheetId="10">'НАДОМКА  (2)'!$6:$8</definedName>
    <definedName name="Print_Titles_0_0_0_0_0_0_0_0_0" localSheetId="11">'НАДОМКА  (3)'!$6:$8</definedName>
    <definedName name="Print_Titles_0_0_0_0_0_0_0_0_0" localSheetId="12">'НАДОМКА  (4)'!$6:$8</definedName>
    <definedName name="Print_Titles_0_0_0_0_0_0_0_0_0" localSheetId="6">'НАДОМКА  1'!$6:$7</definedName>
    <definedName name="Print_Titles_0_0_0_0_0_0_0_0_0" localSheetId="8">'НАДОМКА  2'!$6:$8</definedName>
    <definedName name="Print_Titles_0_0_0_0_0_0_0_0_0" localSheetId="7">Срочка!$5:$6</definedName>
    <definedName name="Print_Titles_0_0_0_0_0_0_0_0_0" localSheetId="1">'СТАЦ. '!$6:$7</definedName>
    <definedName name="Print_Titles_0_0_0_0_0_0_0_0_0_0" localSheetId="2">'НАДОМКА '!$6:$8</definedName>
    <definedName name="Print_Titles_0_0_0_0_0_0_0_0_0_0" localSheetId="10">'НАДОМКА  (2)'!$6:$8</definedName>
    <definedName name="Print_Titles_0_0_0_0_0_0_0_0_0_0" localSheetId="11">'НАДОМКА  (3)'!$6:$8</definedName>
    <definedName name="Print_Titles_0_0_0_0_0_0_0_0_0_0" localSheetId="12">'НАДОМКА  (4)'!$6:$8</definedName>
    <definedName name="Print_Titles_0_0_0_0_0_0_0_0_0_0" localSheetId="6">'НАДОМКА  1'!$6:$7</definedName>
    <definedName name="Print_Titles_0_0_0_0_0_0_0_0_0_0" localSheetId="8">'НАДОМКА  2'!$6:$8</definedName>
    <definedName name="Print_Titles_0_0_0_0_0_0_0_0_0_0" localSheetId="7">Срочка!$5:$6</definedName>
    <definedName name="Print_Titles_0_0_0_0_0_0_0_0_0_0" localSheetId="1">'СТАЦ. '!$6:$7</definedName>
    <definedName name="Print_Titles_0_0_0_0_0_0_0_0_0_0_0" localSheetId="2">'НАДОМКА '!$6:$8</definedName>
    <definedName name="Print_Titles_0_0_0_0_0_0_0_0_0_0_0" localSheetId="10">'НАДОМКА  (2)'!$6:$8</definedName>
    <definedName name="Print_Titles_0_0_0_0_0_0_0_0_0_0_0" localSheetId="11">'НАДОМКА  (3)'!$6:$8</definedName>
    <definedName name="Print_Titles_0_0_0_0_0_0_0_0_0_0_0" localSheetId="12">'НАДОМКА  (4)'!$6:$8</definedName>
    <definedName name="Print_Titles_0_0_0_0_0_0_0_0_0_0_0" localSheetId="6">'НАДОМКА  1'!$6:$7</definedName>
    <definedName name="Print_Titles_0_0_0_0_0_0_0_0_0_0_0" localSheetId="8">'НАДОМКА  2'!$6:$8</definedName>
    <definedName name="Print_Titles_0_0_0_0_0_0_0_0_0_0_0" localSheetId="7">Срочка!$5:$6</definedName>
    <definedName name="Print_Titles_0_0_0_0_0_0_0_0_0_0_0" localSheetId="1">'СТАЦ. '!$6:$7</definedName>
    <definedName name="Print_Titles_0_0_0_0_0_0_0_0_0_0_0_0" localSheetId="2">'НАДОМКА '!$6:$8</definedName>
    <definedName name="Print_Titles_0_0_0_0_0_0_0_0_0_0_0_0" localSheetId="10">'НАДОМКА  (2)'!$6:$8</definedName>
    <definedName name="Print_Titles_0_0_0_0_0_0_0_0_0_0_0_0" localSheetId="11">'НАДОМКА  (3)'!$6:$8</definedName>
    <definedName name="Print_Titles_0_0_0_0_0_0_0_0_0_0_0_0" localSheetId="12">'НАДОМКА  (4)'!$6:$8</definedName>
    <definedName name="Print_Titles_0_0_0_0_0_0_0_0_0_0_0_0" localSheetId="6">'НАДОМКА  1'!$6:$7</definedName>
    <definedName name="Print_Titles_0_0_0_0_0_0_0_0_0_0_0_0" localSheetId="8">'НАДОМКА  2'!$6:$8</definedName>
    <definedName name="Print_Titles_0_0_0_0_0_0_0_0_0_0_0_0" localSheetId="7">Срочка!$5:$6</definedName>
    <definedName name="Print_Titles_0_0_0_0_0_0_0_0_0_0_0_0" localSheetId="1">'СТАЦ. '!$6:$7</definedName>
    <definedName name="Print_Titles_0_0_0_0_0_0_0_0_0_0_0_0_0" localSheetId="2">'НАДОМКА '!$6:$8</definedName>
    <definedName name="Print_Titles_0_0_0_0_0_0_0_0_0_0_0_0_0" localSheetId="10">'НАДОМКА  (2)'!$6:$8</definedName>
    <definedName name="Print_Titles_0_0_0_0_0_0_0_0_0_0_0_0_0" localSheetId="11">'НАДОМКА  (3)'!$6:$8</definedName>
    <definedName name="Print_Titles_0_0_0_0_0_0_0_0_0_0_0_0_0" localSheetId="12">'НАДОМКА  (4)'!$6:$8</definedName>
    <definedName name="Print_Titles_0_0_0_0_0_0_0_0_0_0_0_0_0" localSheetId="6">'НАДОМКА  1'!$6:$7</definedName>
    <definedName name="Print_Titles_0_0_0_0_0_0_0_0_0_0_0_0_0" localSheetId="8">'НАДОМКА  2'!$6:$8</definedName>
    <definedName name="Print_Titles_0_0_0_0_0_0_0_0_0_0_0_0_0" localSheetId="7">Срочка!$5:$6</definedName>
    <definedName name="Print_Titles_0_0_0_0_0_0_0_0_0_0_0_0_0" localSheetId="1">'СТАЦ. '!$6:$7</definedName>
    <definedName name="Print_Titles_0_0_0_0_0_0_0_0_0_0_0_0_0_0" localSheetId="2">'НАДОМКА '!$6:$8</definedName>
    <definedName name="Print_Titles_0_0_0_0_0_0_0_0_0_0_0_0_0_0" localSheetId="10">'НАДОМКА  (2)'!$6:$8</definedName>
    <definedName name="Print_Titles_0_0_0_0_0_0_0_0_0_0_0_0_0_0" localSheetId="11">'НАДОМКА  (3)'!$6:$8</definedName>
    <definedName name="Print_Titles_0_0_0_0_0_0_0_0_0_0_0_0_0_0" localSheetId="12">'НАДОМКА  (4)'!$6:$8</definedName>
    <definedName name="Print_Titles_0_0_0_0_0_0_0_0_0_0_0_0_0_0" localSheetId="6">'НАДОМКА  1'!$6:$7</definedName>
    <definedName name="Print_Titles_0_0_0_0_0_0_0_0_0_0_0_0_0_0" localSheetId="8">'НАДОМКА  2'!$6:$8</definedName>
    <definedName name="Print_Titles_0_0_0_0_0_0_0_0_0_0_0_0_0_0" localSheetId="7">Срочка!$5:$6</definedName>
    <definedName name="Print_Titles_0_0_0_0_0_0_0_0_0_0_0_0_0_0" localSheetId="1">'СТАЦ. '!$6:$7</definedName>
    <definedName name="Print_Titles_0_0_0_0_0_0_0_0_0_0_0_0_0_0_0" localSheetId="2">'НАДОМКА '!$6:$8</definedName>
    <definedName name="Print_Titles_0_0_0_0_0_0_0_0_0_0_0_0_0_0_0" localSheetId="10">'НАДОМКА  (2)'!$6:$8</definedName>
    <definedName name="Print_Titles_0_0_0_0_0_0_0_0_0_0_0_0_0_0_0" localSheetId="11">'НАДОМКА  (3)'!$6:$8</definedName>
    <definedName name="Print_Titles_0_0_0_0_0_0_0_0_0_0_0_0_0_0_0" localSheetId="12">'НАДОМКА  (4)'!$6:$8</definedName>
    <definedName name="Print_Titles_0_0_0_0_0_0_0_0_0_0_0_0_0_0_0" localSheetId="6">'НАДОМКА  1'!$6:$7</definedName>
    <definedName name="Print_Titles_0_0_0_0_0_0_0_0_0_0_0_0_0_0_0" localSheetId="8">'НАДОМКА  2'!$6:$8</definedName>
    <definedName name="Print_Titles_0_0_0_0_0_0_0_0_0_0_0_0_0_0_0" localSheetId="7">Срочка!$5:$6</definedName>
    <definedName name="Print_Titles_0_0_0_0_0_0_0_0_0_0_0_0_0_0_0" localSheetId="1">'СТАЦ. '!$6:$7</definedName>
    <definedName name="Print_Titles_0_0_0_0_0_0_0_0_0_0_0_0_0_0_0_0" localSheetId="2">'НАДОМКА '!$6:$8</definedName>
    <definedName name="Print_Titles_0_0_0_0_0_0_0_0_0_0_0_0_0_0_0_0" localSheetId="10">'НАДОМКА  (2)'!$6:$8</definedName>
    <definedName name="Print_Titles_0_0_0_0_0_0_0_0_0_0_0_0_0_0_0_0" localSheetId="11">'НАДОМКА  (3)'!$6:$8</definedName>
    <definedName name="Print_Titles_0_0_0_0_0_0_0_0_0_0_0_0_0_0_0_0" localSheetId="12">'НАДОМКА  (4)'!$6:$8</definedName>
    <definedName name="Print_Titles_0_0_0_0_0_0_0_0_0_0_0_0_0_0_0_0" localSheetId="6">'НАДОМКА  1'!$6:$7</definedName>
    <definedName name="Print_Titles_0_0_0_0_0_0_0_0_0_0_0_0_0_0_0_0" localSheetId="8">'НАДОМКА  2'!$6:$8</definedName>
    <definedName name="Print_Titles_0_0_0_0_0_0_0_0_0_0_0_0_0_0_0_0" localSheetId="7">Срочка!$5:$6</definedName>
    <definedName name="Print_Titles_0_0_0_0_0_0_0_0_0_0_0_0_0_0_0_0" localSheetId="1">'СТАЦ. '!$6:$7</definedName>
    <definedName name="Print_Titles_0_0_0_0_0_0_0_0_0_0_0_0_0_0_0_0_0" localSheetId="2">'НАДОМКА '!$6:$8</definedName>
    <definedName name="Print_Titles_0_0_0_0_0_0_0_0_0_0_0_0_0_0_0_0_0" localSheetId="10">'НАДОМКА  (2)'!$6:$8</definedName>
    <definedName name="Print_Titles_0_0_0_0_0_0_0_0_0_0_0_0_0_0_0_0_0" localSheetId="11">'НАДОМКА  (3)'!$6:$8</definedName>
    <definedName name="Print_Titles_0_0_0_0_0_0_0_0_0_0_0_0_0_0_0_0_0" localSheetId="12">'НАДОМКА  (4)'!$6:$8</definedName>
    <definedName name="Print_Titles_0_0_0_0_0_0_0_0_0_0_0_0_0_0_0_0_0" localSheetId="6">'НАДОМКА  1'!$6:$7</definedName>
    <definedName name="Print_Titles_0_0_0_0_0_0_0_0_0_0_0_0_0_0_0_0_0" localSheetId="8">'НАДОМКА  2'!$6:$8</definedName>
    <definedName name="Print_Titles_0_0_0_0_0_0_0_0_0_0_0_0_0_0_0_0_0" localSheetId="7">Срочка!$5:$6</definedName>
    <definedName name="Print_Titles_0_0_0_0_0_0_0_0_0_0_0_0_0_0_0_0_0" localSheetId="1">'СТАЦ. '!$6:$7</definedName>
    <definedName name="Print_Titles_0_0_0_0_0_0_0_0_0_0_0_0_0_0_0_0_0_0" localSheetId="2">'НАДОМКА '!$6:$8</definedName>
    <definedName name="Print_Titles_0_0_0_0_0_0_0_0_0_0_0_0_0_0_0_0_0_0" localSheetId="10">'НАДОМКА  (2)'!$6:$8</definedName>
    <definedName name="Print_Titles_0_0_0_0_0_0_0_0_0_0_0_0_0_0_0_0_0_0" localSheetId="11">'НАДОМКА  (3)'!$6:$8</definedName>
    <definedName name="Print_Titles_0_0_0_0_0_0_0_0_0_0_0_0_0_0_0_0_0_0" localSheetId="12">'НАДОМКА  (4)'!$6:$8</definedName>
    <definedName name="Print_Titles_0_0_0_0_0_0_0_0_0_0_0_0_0_0_0_0_0_0" localSheetId="6">'НАДОМКА  1'!$6:$7</definedName>
    <definedName name="Print_Titles_0_0_0_0_0_0_0_0_0_0_0_0_0_0_0_0_0_0" localSheetId="8">'НАДОМКА  2'!$6:$8</definedName>
    <definedName name="Print_Titles_0_0_0_0_0_0_0_0_0_0_0_0_0_0_0_0_0_0" localSheetId="7">Срочка!$5:$6</definedName>
    <definedName name="Print_Titles_0_0_0_0_0_0_0_0_0_0_0_0_0_0_0_0_0_0" localSheetId="1">'СТАЦ. '!$6:$7</definedName>
    <definedName name="_xlnm.Print_Titles" localSheetId="2">'НАДОМКА '!$6:$8</definedName>
    <definedName name="_xlnm.Print_Titles" localSheetId="10">'НАДОМКА  (2)'!$6:$8</definedName>
    <definedName name="_xlnm.Print_Titles" localSheetId="11">'НАДОМКА  (3)'!$6:$8</definedName>
    <definedName name="_xlnm.Print_Titles" localSheetId="12">'НАДОМКА  (4)'!$6:$8</definedName>
    <definedName name="_xlnm.Print_Titles" localSheetId="6">'НАДОМКА  1'!$6:$7</definedName>
    <definedName name="_xlnm.Print_Titles" localSheetId="8">'НАДОМКА  2'!$6:$8</definedName>
    <definedName name="_xlnm.Print_Titles" localSheetId="7">Срочка!$5:$6</definedName>
    <definedName name="_xlnm.Print_Titles" localSheetId="1">'СТАЦ. '!$6:$7</definedName>
    <definedName name="_xlnm.Print_Area" localSheetId="2">'НАДОМКА '!$A$1:$V$21</definedName>
    <definedName name="_xlnm.Print_Area" localSheetId="10">'НАДОМКА  (2)'!$A$1:$V$18</definedName>
    <definedName name="_xlnm.Print_Area" localSheetId="11">'НАДОМКА  (3)'!$A$1:$G$18</definedName>
    <definedName name="_xlnm.Print_Area" localSheetId="12">'НАДОМКА  (4)'!$A$1:$G$18</definedName>
    <definedName name="_xlnm.Print_Area" localSheetId="6">'НАДОМКА  1'!$A$1:$E$91</definedName>
    <definedName name="_xlnm.Print_Area" localSheetId="8">'НАДОМКА  2'!$A$1:$G$18</definedName>
    <definedName name="_xlnm.Print_Area" localSheetId="5">Полустац!$A$1:$E$96</definedName>
    <definedName name="_xlnm.Print_Area" localSheetId="7">Срочка!$A$1:$E$29</definedName>
    <definedName name="_xlnm.Print_Area" localSheetId="1">'СТАЦ. '!$A$1:$E$252</definedName>
  </definedNames>
  <calcPr calcId="145621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64" i="13" l="1"/>
  <c r="K64" i="13"/>
  <c r="J64" i="13"/>
  <c r="I64" i="13"/>
  <c r="H64" i="13"/>
  <c r="L56" i="13"/>
  <c r="K56" i="13"/>
  <c r="J56" i="13"/>
  <c r="I56" i="13"/>
  <c r="H56" i="13"/>
  <c r="L54" i="13"/>
  <c r="K54" i="13"/>
  <c r="J54" i="13"/>
  <c r="I54" i="13"/>
  <c r="H54" i="13"/>
  <c r="L53" i="13"/>
  <c r="K53" i="13"/>
  <c r="J53" i="13"/>
  <c r="I53" i="13"/>
  <c r="H53" i="13"/>
  <c r="L52" i="13"/>
  <c r="K52" i="13"/>
  <c r="J52" i="13"/>
  <c r="I52" i="13"/>
  <c r="H52" i="13"/>
  <c r="L51" i="13"/>
  <c r="K51" i="13"/>
  <c r="J51" i="13"/>
  <c r="I51" i="13"/>
  <c r="H51" i="13"/>
  <c r="I50" i="13"/>
  <c r="H50" i="13"/>
  <c r="L47" i="13"/>
  <c r="K47" i="13"/>
  <c r="J47" i="13"/>
  <c r="I47" i="13"/>
  <c r="H47" i="13"/>
  <c r="L46" i="13"/>
  <c r="K46" i="13"/>
  <c r="J46" i="13"/>
  <c r="I46" i="13"/>
  <c r="H46" i="13"/>
  <c r="L42" i="13"/>
  <c r="K42" i="13"/>
  <c r="J42" i="13"/>
  <c r="I42" i="13"/>
  <c r="H42" i="13"/>
  <c r="L41" i="13"/>
  <c r="K41" i="13"/>
  <c r="J41" i="13"/>
  <c r="I41" i="13"/>
  <c r="H41" i="13"/>
  <c r="L40" i="13"/>
  <c r="K40" i="13"/>
  <c r="J40" i="13"/>
  <c r="I40" i="13"/>
  <c r="H40" i="13"/>
  <c r="L39" i="13"/>
  <c r="K39" i="13"/>
  <c r="J39" i="13"/>
  <c r="I39" i="13"/>
  <c r="H39" i="13"/>
  <c r="L37" i="13"/>
  <c r="K37" i="13"/>
  <c r="J37" i="13"/>
  <c r="I37" i="13"/>
  <c r="H37" i="13"/>
  <c r="L34" i="13"/>
  <c r="K34" i="13"/>
  <c r="J34" i="13"/>
  <c r="I34" i="13"/>
  <c r="H34" i="13"/>
  <c r="L33" i="13"/>
  <c r="K33" i="13"/>
  <c r="J33" i="13"/>
  <c r="I33" i="13"/>
  <c r="H33" i="13"/>
  <c r="L32" i="13"/>
  <c r="K32" i="13"/>
  <c r="J32" i="13"/>
  <c r="I32" i="13"/>
  <c r="H32" i="13"/>
  <c r="L31" i="13"/>
  <c r="K31" i="13"/>
  <c r="J31" i="13"/>
  <c r="I31" i="13"/>
  <c r="H31" i="13"/>
  <c r="L30" i="13"/>
  <c r="K30" i="13"/>
  <c r="J30" i="13"/>
  <c r="I30" i="13"/>
  <c r="H30" i="13"/>
  <c r="L29" i="13"/>
  <c r="K29" i="13"/>
  <c r="J29" i="13"/>
  <c r="I29" i="13"/>
  <c r="H29" i="13"/>
  <c r="L28" i="13"/>
  <c r="K28" i="13"/>
  <c r="J28" i="13"/>
  <c r="I28" i="13"/>
  <c r="H28" i="13"/>
  <c r="L27" i="13"/>
  <c r="K27" i="13"/>
  <c r="J27" i="13"/>
  <c r="I27" i="13"/>
  <c r="H27" i="13"/>
  <c r="L25" i="13"/>
  <c r="K25" i="13"/>
  <c r="J25" i="13"/>
  <c r="I25" i="13"/>
  <c r="H25" i="13"/>
  <c r="L24" i="13"/>
  <c r="K24" i="13"/>
  <c r="J24" i="13"/>
  <c r="I24" i="13"/>
  <c r="H24" i="13"/>
  <c r="L22" i="13"/>
  <c r="K22" i="13"/>
  <c r="J22" i="13"/>
  <c r="I22" i="13"/>
  <c r="H22" i="13"/>
  <c r="L20" i="13"/>
  <c r="K20" i="13"/>
  <c r="J20" i="13"/>
  <c r="I20" i="13"/>
  <c r="H20" i="13"/>
  <c r="L19" i="13"/>
  <c r="K19" i="13"/>
  <c r="J19" i="13"/>
  <c r="I19" i="13"/>
  <c r="H19" i="13"/>
  <c r="L18" i="13"/>
  <c r="K18" i="13"/>
  <c r="J18" i="13"/>
  <c r="I18" i="13"/>
  <c r="H18" i="13"/>
  <c r="L17" i="13"/>
  <c r="K17" i="13"/>
  <c r="J17" i="13"/>
  <c r="I17" i="13"/>
  <c r="H17" i="13"/>
  <c r="L16" i="13"/>
  <c r="K16" i="13"/>
  <c r="J16" i="13"/>
  <c r="I16" i="13"/>
  <c r="H16" i="13"/>
  <c r="L15" i="13"/>
  <c r="K15" i="13"/>
  <c r="J15" i="13"/>
  <c r="I15" i="13"/>
  <c r="H15" i="13"/>
  <c r="L14" i="13"/>
  <c r="K14" i="13"/>
  <c r="J14" i="13"/>
  <c r="I14" i="13"/>
  <c r="H14" i="13"/>
  <c r="L13" i="13"/>
  <c r="K13" i="13"/>
  <c r="J13" i="13"/>
  <c r="I13" i="13"/>
  <c r="H13" i="13"/>
  <c r="L12" i="13"/>
  <c r="K12" i="13"/>
  <c r="J12" i="13"/>
  <c r="I12" i="13"/>
  <c r="H12" i="13"/>
  <c r="L11" i="13"/>
  <c r="K11" i="13"/>
  <c r="J11" i="13"/>
  <c r="I11" i="13"/>
  <c r="H11" i="13"/>
  <c r="L10" i="13"/>
  <c r="K10" i="13"/>
  <c r="J10" i="13"/>
  <c r="I10" i="13"/>
  <c r="H10" i="13"/>
  <c r="T61" i="11"/>
  <c r="P61" i="11"/>
  <c r="L61" i="11"/>
  <c r="H61" i="11"/>
  <c r="D61" i="11"/>
  <c r="T53" i="11"/>
  <c r="U53" i="11" s="1"/>
  <c r="V53" i="11" s="1"/>
  <c r="R53" i="11"/>
  <c r="P53" i="11"/>
  <c r="N53" i="11"/>
  <c r="L53" i="11"/>
  <c r="J53" i="11"/>
  <c r="H53" i="11"/>
  <c r="F53" i="11"/>
  <c r="D53" i="11"/>
  <c r="V50" i="11"/>
  <c r="T50" i="11"/>
  <c r="R50" i="11"/>
  <c r="P50" i="11"/>
  <c r="N50" i="11"/>
  <c r="L50" i="11"/>
  <c r="J50" i="11"/>
  <c r="H50" i="11"/>
  <c r="F50" i="11"/>
  <c r="D50" i="11"/>
  <c r="V49" i="11"/>
  <c r="T49" i="11"/>
  <c r="R49" i="11"/>
  <c r="P49" i="11"/>
  <c r="N49" i="11"/>
  <c r="L49" i="11"/>
  <c r="I49" i="11"/>
  <c r="J49" i="11" s="1"/>
  <c r="H49" i="11"/>
  <c r="F49" i="11"/>
  <c r="D49" i="11"/>
  <c r="V44" i="11"/>
  <c r="T44" i="11"/>
  <c r="R44" i="11"/>
  <c r="P44" i="11"/>
  <c r="N44" i="11"/>
  <c r="L44" i="11"/>
  <c r="J44" i="11"/>
  <c r="H44" i="11"/>
  <c r="F44" i="11"/>
  <c r="D44" i="11"/>
  <c r="T43" i="11"/>
  <c r="P43" i="11"/>
  <c r="L43" i="11"/>
  <c r="H43" i="11"/>
  <c r="D43" i="11"/>
  <c r="D41" i="11"/>
  <c r="T39" i="11"/>
  <c r="P39" i="11"/>
  <c r="L39" i="11"/>
  <c r="D39" i="11"/>
  <c r="V38" i="11"/>
  <c r="T38" i="11"/>
  <c r="R38" i="11"/>
  <c r="P38" i="11"/>
  <c r="N38" i="11"/>
  <c r="L38" i="11"/>
  <c r="J38" i="11"/>
  <c r="H38" i="11"/>
  <c r="F38" i="11"/>
  <c r="D38" i="11"/>
  <c r="T37" i="11"/>
  <c r="U37" i="11" s="1"/>
  <c r="V37" i="11" s="1"/>
  <c r="R37" i="11"/>
  <c r="P37" i="11"/>
  <c r="N37" i="11"/>
  <c r="L37" i="11"/>
  <c r="J37" i="11"/>
  <c r="H37" i="11"/>
  <c r="F37" i="11"/>
  <c r="D37" i="11"/>
  <c r="T36" i="11"/>
  <c r="Q36" i="11"/>
  <c r="P36" i="11"/>
  <c r="L36" i="11"/>
  <c r="M36" i="11" s="1"/>
  <c r="I36" i="11"/>
  <c r="H36" i="11"/>
  <c r="D36" i="11"/>
  <c r="V34" i="11"/>
  <c r="T34" i="11"/>
  <c r="R34" i="11"/>
  <c r="P34" i="11"/>
  <c r="N34" i="11"/>
  <c r="L34" i="11"/>
  <c r="J34" i="11"/>
  <c r="H34" i="11"/>
  <c r="F34" i="11"/>
  <c r="D34" i="11"/>
  <c r="T32" i="11"/>
  <c r="P32" i="11"/>
  <c r="L32" i="11"/>
  <c r="H32" i="11"/>
  <c r="D32" i="11"/>
  <c r="V31" i="11"/>
  <c r="U31" i="11"/>
  <c r="T31" i="11"/>
  <c r="R31" i="11"/>
  <c r="P31" i="11"/>
  <c r="N31" i="11"/>
  <c r="L31" i="11"/>
  <c r="J31" i="11"/>
  <c r="H31" i="11"/>
  <c r="F31" i="11"/>
  <c r="D31" i="11"/>
  <c r="V30" i="11"/>
  <c r="T30" i="11"/>
  <c r="R30" i="11"/>
  <c r="P30" i="11"/>
  <c r="N30" i="11"/>
  <c r="L30" i="11"/>
  <c r="J30" i="11"/>
  <c r="H30" i="11"/>
  <c r="F30" i="11"/>
  <c r="D30" i="11"/>
  <c r="V28" i="11"/>
  <c r="T28" i="11"/>
  <c r="R28" i="11"/>
  <c r="P28" i="11"/>
  <c r="N28" i="11"/>
  <c r="L28" i="11"/>
  <c r="J28" i="11"/>
  <c r="H28" i="11"/>
  <c r="F28" i="11"/>
  <c r="D28" i="11"/>
  <c r="U27" i="11"/>
  <c r="V27" i="11" s="1"/>
  <c r="T27" i="11"/>
  <c r="R27" i="11"/>
  <c r="P27" i="11"/>
  <c r="N27" i="11"/>
  <c r="L27" i="11"/>
  <c r="H27" i="11"/>
  <c r="I27" i="11" s="1"/>
  <c r="J27" i="11" s="1"/>
  <c r="F27" i="11"/>
  <c r="D27" i="11"/>
  <c r="T26" i="11"/>
  <c r="U26" i="11" s="1"/>
  <c r="P26" i="11"/>
  <c r="Q26" i="11" s="1"/>
  <c r="L26" i="11"/>
  <c r="M26" i="11" s="1"/>
  <c r="H26" i="11"/>
  <c r="I26" i="11" s="1"/>
  <c r="D26" i="11"/>
  <c r="V25" i="11"/>
  <c r="T25" i="11"/>
  <c r="R25" i="11"/>
  <c r="P25" i="11"/>
  <c r="N25" i="11"/>
  <c r="L25" i="11"/>
  <c r="J25" i="11"/>
  <c r="H25" i="11"/>
  <c r="F25" i="11"/>
  <c r="D25" i="11"/>
  <c r="U24" i="11"/>
  <c r="T24" i="11"/>
  <c r="P24" i="11"/>
  <c r="L24" i="11"/>
  <c r="H24" i="11"/>
  <c r="D24" i="11"/>
  <c r="T22" i="11"/>
  <c r="U22" i="11" s="1"/>
  <c r="V22" i="11" s="1"/>
  <c r="Q22" i="11"/>
  <c r="R22" i="11" s="1"/>
  <c r="P22" i="11"/>
  <c r="L22" i="11"/>
  <c r="M22" i="11" s="1"/>
  <c r="N22" i="11" s="1"/>
  <c r="I22" i="11"/>
  <c r="J22" i="11" s="1"/>
  <c r="H22" i="11"/>
  <c r="F22" i="11"/>
  <c r="D22" i="11"/>
  <c r="D20" i="11"/>
  <c r="V19" i="11"/>
  <c r="T19" i="11"/>
  <c r="R19" i="11"/>
  <c r="P19" i="11"/>
  <c r="N19" i="11"/>
  <c r="L19" i="11"/>
  <c r="J19" i="11"/>
  <c r="H19" i="11"/>
  <c r="F19" i="11"/>
  <c r="D19" i="11"/>
  <c r="U17" i="11"/>
  <c r="V17" i="11" s="1"/>
  <c r="T17" i="11"/>
  <c r="R17" i="11"/>
  <c r="P17" i="11"/>
  <c r="N17" i="11"/>
  <c r="L17" i="11"/>
  <c r="J17" i="11"/>
  <c r="H17" i="11"/>
  <c r="F17" i="11"/>
  <c r="D17" i="11"/>
  <c r="V16" i="11"/>
  <c r="T16" i="11"/>
  <c r="R16" i="11"/>
  <c r="P16" i="11"/>
  <c r="N16" i="11"/>
  <c r="L16" i="11"/>
  <c r="J16" i="11"/>
  <c r="H16" i="11"/>
  <c r="F16" i="11"/>
  <c r="D16" i="11"/>
  <c r="T14" i="11"/>
  <c r="R14" i="11"/>
  <c r="P14" i="11"/>
  <c r="L14" i="11"/>
  <c r="J14" i="11"/>
  <c r="H14" i="11"/>
  <c r="F14" i="11"/>
  <c r="D14" i="11"/>
  <c r="T13" i="11"/>
  <c r="U13" i="11" s="1"/>
  <c r="V13" i="11" s="1"/>
  <c r="P13" i="11"/>
  <c r="N13" i="11"/>
  <c r="L13" i="11"/>
  <c r="H13" i="11"/>
  <c r="D13" i="11"/>
  <c r="V12" i="11"/>
  <c r="T12" i="11"/>
  <c r="R12" i="11"/>
  <c r="P12" i="11"/>
  <c r="N12" i="11"/>
  <c r="L12" i="11"/>
  <c r="J12" i="11"/>
  <c r="H12" i="11"/>
  <c r="F12" i="11"/>
  <c r="D12" i="11"/>
  <c r="V11" i="11"/>
  <c r="T11" i="11"/>
  <c r="R11" i="11"/>
  <c r="P11" i="11"/>
  <c r="N11" i="11"/>
  <c r="L11" i="11"/>
  <c r="J11" i="11"/>
  <c r="H11" i="11"/>
  <c r="F11" i="11"/>
  <c r="D11" i="11"/>
  <c r="T10" i="11"/>
  <c r="U10" i="11" s="1"/>
  <c r="P10" i="11"/>
  <c r="L10" i="11"/>
  <c r="H10" i="11"/>
  <c r="D10" i="11"/>
  <c r="B34" i="6"/>
  <c r="A34" i="6"/>
  <c r="B33" i="6"/>
  <c r="A31" i="6"/>
  <c r="B27" i="6"/>
  <c r="B25" i="6"/>
  <c r="B24" i="6"/>
  <c r="B23" i="6"/>
  <c r="B21" i="6"/>
  <c r="B19" i="6"/>
  <c r="B18" i="6"/>
  <c r="A18" i="6"/>
  <c r="B14" i="6"/>
  <c r="F50" i="5"/>
  <c r="E50" i="5"/>
  <c r="D50" i="5"/>
  <c r="C50" i="5"/>
  <c r="B50" i="5"/>
  <c r="A50" i="5"/>
  <c r="F49" i="5"/>
  <c r="E49" i="5"/>
  <c r="C49" i="5" s="1"/>
  <c r="D49" i="5"/>
  <c r="B49" i="5"/>
  <c r="A49" i="5"/>
  <c r="F48" i="5"/>
  <c r="E48" i="5"/>
  <c r="D48" i="5"/>
  <c r="C48" i="5"/>
  <c r="B48" i="5"/>
  <c r="A48" i="5"/>
  <c r="F47" i="5"/>
  <c r="E47" i="5"/>
  <c r="D47" i="5"/>
  <c r="C47" i="5"/>
  <c r="B47" i="5"/>
  <c r="A47" i="5"/>
  <c r="F46" i="5"/>
  <c r="E46" i="5"/>
  <c r="C46" i="5" s="1"/>
  <c r="D46" i="5"/>
  <c r="B46" i="5"/>
  <c r="A46" i="5"/>
  <c r="F45" i="5"/>
  <c r="E45" i="5"/>
  <c r="D45" i="5"/>
  <c r="C45" i="5"/>
  <c r="B45" i="5"/>
  <c r="A45" i="5"/>
  <c r="F44" i="5"/>
  <c r="E44" i="5"/>
  <c r="C44" i="5" s="1"/>
  <c r="D44" i="5"/>
  <c r="B44" i="5"/>
  <c r="A44" i="5"/>
  <c r="A43" i="5"/>
  <c r="F42" i="5"/>
  <c r="E42" i="5"/>
  <c r="D42" i="5"/>
  <c r="C42" i="5" s="1"/>
  <c r="B42" i="5"/>
  <c r="A42" i="5"/>
  <c r="F41" i="5"/>
  <c r="E41" i="5"/>
  <c r="D41" i="5"/>
  <c r="C41" i="5" s="1"/>
  <c r="B41" i="5"/>
  <c r="A41" i="5"/>
  <c r="F40" i="5"/>
  <c r="E40" i="5"/>
  <c r="D40" i="5"/>
  <c r="C40" i="5" s="1"/>
  <c r="B40" i="5"/>
  <c r="A40" i="5"/>
  <c r="F39" i="5"/>
  <c r="E39" i="5"/>
  <c r="D39" i="5"/>
  <c r="C39" i="5" s="1"/>
  <c r="B39" i="5"/>
  <c r="A39" i="5"/>
  <c r="A38" i="5"/>
  <c r="F37" i="5"/>
  <c r="E37" i="5"/>
  <c r="C37" i="5" s="1"/>
  <c r="D37" i="5"/>
  <c r="B37" i="5"/>
  <c r="A37" i="5"/>
  <c r="F36" i="5"/>
  <c r="E36" i="5"/>
  <c r="D36" i="5"/>
  <c r="C36" i="5"/>
  <c r="B36" i="5"/>
  <c r="A36" i="5"/>
  <c r="A35" i="5"/>
  <c r="F34" i="5"/>
  <c r="E34" i="5"/>
  <c r="D34" i="5"/>
  <c r="C34" i="5" s="1"/>
  <c r="B34" i="5"/>
  <c r="A34" i="5"/>
  <c r="F33" i="5"/>
  <c r="E33" i="5"/>
  <c r="D33" i="5"/>
  <c r="C33" i="5" s="1"/>
  <c r="B33" i="5"/>
  <c r="A33" i="5"/>
  <c r="F32" i="5"/>
  <c r="E32" i="5"/>
  <c r="D32" i="5"/>
  <c r="C32" i="5" s="1"/>
  <c r="B32" i="5"/>
  <c r="A32" i="5"/>
  <c r="F31" i="5"/>
  <c r="E31" i="5"/>
  <c r="D31" i="5"/>
  <c r="C31" i="5" s="1"/>
  <c r="B31" i="5"/>
  <c r="A31" i="5"/>
  <c r="F30" i="5"/>
  <c r="E30" i="5"/>
  <c r="D30" i="5"/>
  <c r="C30" i="5" s="1"/>
  <c r="B30" i="5"/>
  <c r="A30" i="5"/>
  <c r="F29" i="5"/>
  <c r="E29" i="5"/>
  <c r="D29" i="5"/>
  <c r="C29" i="5" s="1"/>
  <c r="B29" i="5"/>
  <c r="A29" i="5"/>
  <c r="F28" i="5"/>
  <c r="E28" i="5"/>
  <c r="D28" i="5"/>
  <c r="C28" i="5" s="1"/>
  <c r="B28" i="5"/>
  <c r="A28" i="5"/>
  <c r="A27" i="5"/>
  <c r="F26" i="5"/>
  <c r="E26" i="5"/>
  <c r="C26" i="5" s="1"/>
  <c r="D26" i="5"/>
  <c r="B26" i="5"/>
  <c r="A26" i="5"/>
  <c r="F25" i="5"/>
  <c r="E25" i="5"/>
  <c r="D25" i="5"/>
  <c r="C25" i="5"/>
  <c r="B25" i="5"/>
  <c r="A25" i="5"/>
  <c r="F24" i="5"/>
  <c r="E24" i="5"/>
  <c r="C24" i="5" s="1"/>
  <c r="D24" i="5"/>
  <c r="B24" i="5"/>
  <c r="A24" i="5"/>
  <c r="F23" i="5"/>
  <c r="E23" i="5"/>
  <c r="D23" i="5"/>
  <c r="C23" i="5"/>
  <c r="B23" i="5"/>
  <c r="A23" i="5"/>
  <c r="F22" i="5"/>
  <c r="E22" i="5"/>
  <c r="C22" i="5" s="1"/>
  <c r="D22" i="5"/>
  <c r="B22" i="5"/>
  <c r="A22" i="5"/>
  <c r="A21" i="5"/>
  <c r="F20" i="5"/>
  <c r="E20" i="5"/>
  <c r="D20" i="5"/>
  <c r="C20" i="5" s="1"/>
  <c r="B20" i="5"/>
  <c r="A20" i="5"/>
  <c r="F19" i="5"/>
  <c r="E19" i="5"/>
  <c r="D19" i="5"/>
  <c r="C19" i="5" s="1"/>
  <c r="B19" i="5"/>
  <c r="A19" i="5"/>
  <c r="F18" i="5"/>
  <c r="E18" i="5"/>
  <c r="D18" i="5"/>
  <c r="C18" i="5" s="1"/>
  <c r="B18" i="5"/>
  <c r="A18" i="5"/>
  <c r="F17" i="5"/>
  <c r="F16" i="5" s="1"/>
  <c r="E17" i="5"/>
  <c r="E16" i="5" s="1"/>
  <c r="D17" i="5"/>
  <c r="C17" i="5" s="1"/>
  <c r="B17" i="5"/>
  <c r="A17" i="5"/>
  <c r="D16" i="5"/>
  <c r="A16" i="5"/>
  <c r="F15" i="5"/>
  <c r="E15" i="5"/>
  <c r="C15" i="5" s="1"/>
  <c r="D15" i="5"/>
  <c r="B15" i="5"/>
  <c r="A15" i="5"/>
  <c r="F14" i="5"/>
  <c r="E14" i="5"/>
  <c r="D14" i="5"/>
  <c r="C14" i="5"/>
  <c r="B14" i="5"/>
  <c r="A14" i="5"/>
  <c r="F13" i="5"/>
  <c r="E13" i="5"/>
  <c r="C13" i="5" s="1"/>
  <c r="D13" i="5"/>
  <c r="D12" i="5" s="1"/>
  <c r="B13" i="5"/>
  <c r="A13" i="5"/>
  <c r="F12" i="5"/>
  <c r="A12" i="5"/>
  <c r="A11" i="5"/>
  <c r="F10" i="5"/>
  <c r="E10" i="5"/>
  <c r="D10" i="5"/>
  <c r="C10" i="5" s="1"/>
  <c r="B10" i="5"/>
  <c r="A10" i="5"/>
  <c r="F9" i="5"/>
  <c r="C9" i="5" s="1"/>
  <c r="E9" i="5"/>
  <c r="D9" i="5"/>
  <c r="B9" i="5"/>
  <c r="A9" i="5"/>
  <c r="F8" i="5"/>
  <c r="E8" i="5"/>
  <c r="E7" i="5" s="1"/>
  <c r="D8" i="5"/>
  <c r="C8" i="5" s="1"/>
  <c r="B8" i="5"/>
  <c r="A8" i="5"/>
  <c r="F7" i="5"/>
  <c r="A7" i="5"/>
  <c r="F6" i="5"/>
  <c r="E6" i="5"/>
  <c r="D6" i="5"/>
  <c r="C6" i="5"/>
  <c r="B6" i="5"/>
  <c r="A6" i="5"/>
  <c r="F5" i="5"/>
  <c r="E5" i="5"/>
  <c r="D5" i="5"/>
  <c r="C5" i="5" s="1"/>
  <c r="B5" i="5"/>
  <c r="A5" i="5"/>
  <c r="A4" i="5"/>
  <c r="A3" i="5"/>
  <c r="V69" i="3"/>
  <c r="R69" i="3"/>
  <c r="N69" i="3"/>
  <c r="J69" i="3"/>
  <c r="F69" i="3"/>
  <c r="V68" i="3"/>
  <c r="R68" i="3"/>
  <c r="N68" i="3"/>
  <c r="J68" i="3"/>
  <c r="F68" i="3"/>
  <c r="V67" i="3"/>
  <c r="T67" i="3"/>
  <c r="R67" i="3"/>
  <c r="P67" i="3"/>
  <c r="N67" i="3"/>
  <c r="L67" i="3"/>
  <c r="J67" i="3"/>
  <c r="H67" i="3"/>
  <c r="F67" i="3"/>
  <c r="D67" i="3"/>
  <c r="V66" i="3"/>
  <c r="T66" i="3"/>
  <c r="R66" i="3"/>
  <c r="P66" i="3"/>
  <c r="N66" i="3"/>
  <c r="L66" i="3"/>
  <c r="J66" i="3"/>
  <c r="H66" i="3"/>
  <c r="F66" i="3"/>
  <c r="D66" i="3"/>
  <c r="V65" i="3"/>
  <c r="T65" i="3"/>
  <c r="Q65" i="3"/>
  <c r="R65" i="3" s="1"/>
  <c r="P65" i="3"/>
  <c r="L65" i="3"/>
  <c r="M65" i="3" s="1"/>
  <c r="N65" i="3" s="1"/>
  <c r="H65" i="3"/>
  <c r="I65" i="3" s="1"/>
  <c r="J65" i="3" s="1"/>
  <c r="F65" i="3"/>
  <c r="D65" i="3"/>
  <c r="V64" i="3"/>
  <c r="T64" i="3"/>
  <c r="R64" i="3"/>
  <c r="P64" i="3"/>
  <c r="N64" i="3"/>
  <c r="L64" i="3"/>
  <c r="J64" i="3"/>
  <c r="H64" i="3"/>
  <c r="F64" i="3"/>
  <c r="D64" i="3"/>
  <c r="V63" i="3"/>
  <c r="T63" i="3"/>
  <c r="P63" i="3"/>
  <c r="Q63" i="3" s="1"/>
  <c r="R63" i="3" s="1"/>
  <c r="L63" i="3"/>
  <c r="M63" i="3" s="1"/>
  <c r="N63" i="3" s="1"/>
  <c r="J63" i="3"/>
  <c r="I63" i="3"/>
  <c r="H63" i="3"/>
  <c r="F63" i="3"/>
  <c r="D63" i="3"/>
  <c r="V61" i="3"/>
  <c r="T61" i="3"/>
  <c r="R61" i="3"/>
  <c r="P61" i="3"/>
  <c r="N61" i="3"/>
  <c r="L61" i="3"/>
  <c r="J61" i="3"/>
  <c r="H61" i="3"/>
  <c r="F61" i="3"/>
  <c r="D61" i="3"/>
  <c r="U60" i="3"/>
  <c r="V60" i="3" s="1"/>
  <c r="T60" i="3"/>
  <c r="R60" i="3"/>
  <c r="P60" i="3"/>
  <c r="N60" i="3"/>
  <c r="L60" i="3"/>
  <c r="H60" i="3"/>
  <c r="I60" i="3" s="1"/>
  <c r="J60" i="3" s="1"/>
  <c r="F60" i="3"/>
  <c r="D60" i="3"/>
  <c r="U59" i="3"/>
  <c r="V59" i="3" s="1"/>
  <c r="T59" i="3"/>
  <c r="P59" i="3"/>
  <c r="Q59" i="3" s="1"/>
  <c r="R59" i="3" s="1"/>
  <c r="L59" i="3"/>
  <c r="M59" i="3" s="1"/>
  <c r="N59" i="3" s="1"/>
  <c r="J59" i="3"/>
  <c r="I59" i="3"/>
  <c r="H59" i="3"/>
  <c r="F59" i="3"/>
  <c r="D59" i="3"/>
  <c r="T58" i="3"/>
  <c r="U58" i="3" s="1"/>
  <c r="V58" i="3" s="1"/>
  <c r="R58" i="3"/>
  <c r="Q58" i="3"/>
  <c r="P58" i="3"/>
  <c r="N58" i="3"/>
  <c r="L58" i="3"/>
  <c r="J58" i="3"/>
  <c r="H58" i="3"/>
  <c r="F58" i="3"/>
  <c r="D58" i="3"/>
  <c r="V57" i="3"/>
  <c r="T57" i="3"/>
  <c r="R57" i="3"/>
  <c r="P57" i="3"/>
  <c r="N57" i="3"/>
  <c r="L57" i="3"/>
  <c r="J57" i="3"/>
  <c r="H57" i="3"/>
  <c r="F57" i="3"/>
  <c r="D57" i="3"/>
  <c r="V56" i="3"/>
  <c r="T56" i="3"/>
  <c r="R56" i="3"/>
  <c r="P56" i="3"/>
  <c r="N56" i="3"/>
  <c r="L56" i="3"/>
  <c r="J56" i="3"/>
  <c r="H56" i="3"/>
  <c r="F56" i="3"/>
  <c r="D56" i="3"/>
  <c r="T55" i="3"/>
  <c r="U55" i="3" s="1"/>
  <c r="V55" i="3" s="1"/>
  <c r="R55" i="3"/>
  <c r="P55" i="3"/>
  <c r="N55" i="3"/>
  <c r="L55" i="3"/>
  <c r="J55" i="3"/>
  <c r="H55" i="3"/>
  <c r="F55" i="3"/>
  <c r="D55" i="3"/>
  <c r="V54" i="3"/>
  <c r="T54" i="3"/>
  <c r="R54" i="3"/>
  <c r="P54" i="3"/>
  <c r="N54" i="3"/>
  <c r="L54" i="3"/>
  <c r="J54" i="3"/>
  <c r="H54" i="3"/>
  <c r="F54" i="3"/>
  <c r="D54" i="3"/>
  <c r="V53" i="3"/>
  <c r="T53" i="3"/>
  <c r="R53" i="3"/>
  <c r="P53" i="3"/>
  <c r="N53" i="3"/>
  <c r="L53" i="3"/>
  <c r="J53" i="3"/>
  <c r="I53" i="3"/>
  <c r="H53" i="3"/>
  <c r="F53" i="3"/>
  <c r="D53" i="3"/>
  <c r="V51" i="3"/>
  <c r="T51" i="3"/>
  <c r="R51" i="3"/>
  <c r="P51" i="3"/>
  <c r="N51" i="3"/>
  <c r="L51" i="3"/>
  <c r="J51" i="3"/>
  <c r="H51" i="3"/>
  <c r="F51" i="3"/>
  <c r="D51" i="3"/>
  <c r="V50" i="3"/>
  <c r="T50" i="3"/>
  <c r="R50" i="3"/>
  <c r="P50" i="3"/>
  <c r="N50" i="3"/>
  <c r="L50" i="3"/>
  <c r="J50" i="3"/>
  <c r="H50" i="3"/>
  <c r="F50" i="3"/>
  <c r="D50" i="3"/>
  <c r="V48" i="3"/>
  <c r="T48" i="3"/>
  <c r="R48" i="3"/>
  <c r="P48" i="3"/>
  <c r="N48" i="3"/>
  <c r="L48" i="3"/>
  <c r="I48" i="3"/>
  <c r="J48" i="3" s="1"/>
  <c r="H48" i="3"/>
  <c r="F48" i="3"/>
  <c r="D48" i="3"/>
  <c r="V47" i="3"/>
  <c r="T47" i="3"/>
  <c r="R47" i="3"/>
  <c r="P47" i="3"/>
  <c r="N47" i="3"/>
  <c r="L47" i="3"/>
  <c r="J47" i="3"/>
  <c r="H47" i="3"/>
  <c r="F47" i="3"/>
  <c r="D47" i="3"/>
  <c r="V46" i="3"/>
  <c r="T46" i="3"/>
  <c r="R46" i="3"/>
  <c r="P46" i="3"/>
  <c r="N46" i="3"/>
  <c r="L46" i="3"/>
  <c r="J46" i="3"/>
  <c r="H46" i="3"/>
  <c r="F46" i="3"/>
  <c r="D46" i="3"/>
  <c r="V44" i="3"/>
  <c r="T44" i="3"/>
  <c r="R44" i="3"/>
  <c r="P44" i="3"/>
  <c r="N44" i="3"/>
  <c r="L44" i="3"/>
  <c r="H44" i="3"/>
  <c r="I44" i="3" s="1"/>
  <c r="J44" i="3" s="1"/>
  <c r="F44" i="3"/>
  <c r="D44" i="3"/>
  <c r="U43" i="3"/>
  <c r="V43" i="3" s="1"/>
  <c r="T43" i="3"/>
  <c r="P43" i="3"/>
  <c r="Q43" i="3" s="1"/>
  <c r="R43" i="3" s="1"/>
  <c r="N43" i="3"/>
  <c r="L43" i="3"/>
  <c r="J43" i="3"/>
  <c r="H43" i="3"/>
  <c r="D43" i="3"/>
  <c r="E43" i="3" s="1"/>
  <c r="F43" i="3" s="1"/>
  <c r="V41" i="3"/>
  <c r="T41" i="3"/>
  <c r="R41" i="3"/>
  <c r="P41" i="3"/>
  <c r="N41" i="3"/>
  <c r="L41" i="3"/>
  <c r="J41" i="3"/>
  <c r="H41" i="3"/>
  <c r="F41" i="3"/>
  <c r="D41" i="3"/>
  <c r="V40" i="3"/>
  <c r="T40" i="3"/>
  <c r="R40" i="3"/>
  <c r="P40" i="3"/>
  <c r="N40" i="3"/>
  <c r="L40" i="3"/>
  <c r="J40" i="3"/>
  <c r="H40" i="3"/>
  <c r="F40" i="3"/>
  <c r="D40" i="3"/>
  <c r="V39" i="3"/>
  <c r="T39" i="3"/>
  <c r="P39" i="3"/>
  <c r="Q39" i="3" s="1"/>
  <c r="R39" i="3" s="1"/>
  <c r="N39" i="3"/>
  <c r="L39" i="3"/>
  <c r="J39" i="3"/>
  <c r="H39" i="3"/>
  <c r="D39" i="3"/>
  <c r="E39" i="3" s="1"/>
  <c r="F39" i="3" s="1"/>
  <c r="V38" i="3"/>
  <c r="T38" i="3"/>
  <c r="P38" i="3"/>
  <c r="Q38" i="3" s="1"/>
  <c r="R38" i="3" s="1"/>
  <c r="N38" i="3"/>
  <c r="L38" i="3"/>
  <c r="J38" i="3"/>
  <c r="H38" i="3"/>
  <c r="D38" i="3"/>
  <c r="E38" i="3" s="1"/>
  <c r="F38" i="3" s="1"/>
  <c r="V37" i="3"/>
  <c r="T37" i="3"/>
  <c r="P37" i="3"/>
  <c r="Q37" i="3" s="1"/>
  <c r="R37" i="3" s="1"/>
  <c r="N37" i="3"/>
  <c r="L37" i="3"/>
  <c r="J37" i="3"/>
  <c r="H37" i="3"/>
  <c r="F37" i="3"/>
  <c r="D37" i="3"/>
  <c r="V36" i="3"/>
  <c r="T36" i="3"/>
  <c r="R36" i="3"/>
  <c r="P36" i="3"/>
  <c r="N36" i="3"/>
  <c r="L36" i="3"/>
  <c r="J36" i="3"/>
  <c r="H36" i="3"/>
  <c r="F36" i="3"/>
  <c r="D36" i="3"/>
  <c r="V35" i="3"/>
  <c r="T35" i="3"/>
  <c r="R35" i="3"/>
  <c r="P35" i="3"/>
  <c r="N35" i="3"/>
  <c r="L35" i="3"/>
  <c r="J35" i="3"/>
  <c r="H35" i="3"/>
  <c r="F35" i="3"/>
  <c r="D35" i="3"/>
  <c r="U34" i="3"/>
  <c r="V34" i="3" s="1"/>
  <c r="T34" i="3"/>
  <c r="R34" i="3"/>
  <c r="P34" i="3"/>
  <c r="N34" i="3"/>
  <c r="L34" i="3"/>
  <c r="J34" i="3"/>
  <c r="H34" i="3"/>
  <c r="F34" i="3"/>
  <c r="D34" i="3"/>
  <c r="T33" i="3"/>
  <c r="U33" i="3" s="1"/>
  <c r="V33" i="3" s="1"/>
  <c r="P33" i="3"/>
  <c r="Q33" i="3" s="1"/>
  <c r="R33" i="3" s="1"/>
  <c r="N33" i="3"/>
  <c r="M33" i="3"/>
  <c r="L33" i="3"/>
  <c r="J33" i="3"/>
  <c r="H33" i="3"/>
  <c r="F33" i="3"/>
  <c r="D33" i="3"/>
  <c r="U32" i="3"/>
  <c r="V32" i="3" s="1"/>
  <c r="T32" i="3"/>
  <c r="P32" i="3"/>
  <c r="Q32" i="3" s="1"/>
  <c r="R32" i="3" s="1"/>
  <c r="L32" i="3"/>
  <c r="M32" i="3" s="1"/>
  <c r="N32" i="3" s="1"/>
  <c r="J32" i="3"/>
  <c r="H32" i="3"/>
  <c r="F32" i="3"/>
  <c r="D32" i="3"/>
  <c r="V31" i="3"/>
  <c r="U31" i="3"/>
  <c r="T31" i="3"/>
  <c r="Q31" i="3"/>
  <c r="R31" i="3" s="1"/>
  <c r="P31" i="3"/>
  <c r="N31" i="3"/>
  <c r="L31" i="3"/>
  <c r="J31" i="3"/>
  <c r="H31" i="3"/>
  <c r="F31" i="3"/>
  <c r="D31" i="3"/>
  <c r="V30" i="3"/>
  <c r="U30" i="3"/>
  <c r="T30" i="3"/>
  <c r="Q30" i="3"/>
  <c r="R30" i="3" s="1"/>
  <c r="P30" i="3"/>
  <c r="L30" i="3"/>
  <c r="M30" i="3" s="1"/>
  <c r="N30" i="3" s="1"/>
  <c r="H30" i="3"/>
  <c r="I30" i="3" s="1"/>
  <c r="J30" i="3" s="1"/>
  <c r="F30" i="3"/>
  <c r="D30" i="3"/>
  <c r="T28" i="3"/>
  <c r="U28" i="3" s="1"/>
  <c r="V28" i="3" s="1"/>
  <c r="P28" i="3"/>
  <c r="Q28" i="3" s="1"/>
  <c r="R28" i="3" s="1"/>
  <c r="N28" i="3"/>
  <c r="M28" i="3"/>
  <c r="L28" i="3"/>
  <c r="I28" i="3"/>
  <c r="J28" i="3" s="1"/>
  <c r="H28" i="3"/>
  <c r="F28" i="3"/>
  <c r="D28" i="3"/>
  <c r="V27" i="3"/>
  <c r="U27" i="3"/>
  <c r="T27" i="3"/>
  <c r="R27" i="3"/>
  <c r="P27" i="3"/>
  <c r="L27" i="3"/>
  <c r="M27" i="3" s="1"/>
  <c r="N27" i="3" s="1"/>
  <c r="J27" i="3"/>
  <c r="H27" i="3"/>
  <c r="F27" i="3"/>
  <c r="D27" i="3"/>
  <c r="V26" i="3"/>
  <c r="T26" i="3"/>
  <c r="R26" i="3"/>
  <c r="P26" i="3"/>
  <c r="N26" i="3"/>
  <c r="L26" i="3"/>
  <c r="J26" i="3"/>
  <c r="H26" i="3"/>
  <c r="F26" i="3"/>
  <c r="D26" i="3"/>
  <c r="V25" i="3"/>
  <c r="T25" i="3"/>
  <c r="R25" i="3"/>
  <c r="P25" i="3"/>
  <c r="N25" i="3"/>
  <c r="L25" i="3"/>
  <c r="J25" i="3"/>
  <c r="H25" i="3"/>
  <c r="F25" i="3"/>
  <c r="D25" i="3"/>
  <c r="V24" i="3"/>
  <c r="T24" i="3"/>
  <c r="R24" i="3"/>
  <c r="P24" i="3"/>
  <c r="N24" i="3"/>
  <c r="L24" i="3"/>
  <c r="J24" i="3"/>
  <c r="H24" i="3"/>
  <c r="F24" i="3"/>
  <c r="D24" i="3"/>
  <c r="T23" i="3"/>
  <c r="U23" i="3" s="1"/>
  <c r="V23" i="3" s="1"/>
  <c r="P23" i="3"/>
  <c r="Q23" i="3" s="1"/>
  <c r="R23" i="3" s="1"/>
  <c r="N23" i="3"/>
  <c r="L23" i="3"/>
  <c r="H23" i="3"/>
  <c r="I23" i="3" s="1"/>
  <c r="J23" i="3" s="1"/>
  <c r="F23" i="3"/>
  <c r="D23" i="3"/>
  <c r="U22" i="3"/>
  <c r="V22" i="3" s="1"/>
  <c r="T22" i="3"/>
  <c r="P22" i="3"/>
  <c r="Q22" i="3" s="1"/>
  <c r="R22" i="3" s="1"/>
  <c r="L22" i="3"/>
  <c r="M22" i="3" s="1"/>
  <c r="N22" i="3" s="1"/>
  <c r="J22" i="3"/>
  <c r="I22" i="3"/>
  <c r="H22" i="3"/>
  <c r="E22" i="3"/>
  <c r="F22" i="3" s="1"/>
  <c r="D22" i="3"/>
  <c r="T21" i="3"/>
  <c r="U21" i="3" s="1"/>
  <c r="V21" i="3" s="1"/>
  <c r="R21" i="3"/>
  <c r="P21" i="3"/>
  <c r="N21" i="3"/>
  <c r="L21" i="3"/>
  <c r="J21" i="3"/>
  <c r="H21" i="3"/>
  <c r="F21" i="3"/>
  <c r="D21" i="3"/>
  <c r="T20" i="3"/>
  <c r="U20" i="3" s="1"/>
  <c r="V20" i="3" s="1"/>
  <c r="R20" i="3"/>
  <c r="P20" i="3"/>
  <c r="N20" i="3"/>
  <c r="L20" i="3"/>
  <c r="J20" i="3"/>
  <c r="H20" i="3"/>
  <c r="F20" i="3"/>
  <c r="D20" i="3"/>
  <c r="V19" i="3"/>
  <c r="U19" i="3"/>
  <c r="T19" i="3"/>
  <c r="R19" i="3"/>
  <c r="P19" i="3"/>
  <c r="N19" i="3"/>
  <c r="L19" i="3"/>
  <c r="J19" i="3"/>
  <c r="H19" i="3"/>
  <c r="F19" i="3"/>
  <c r="D19" i="3"/>
  <c r="U18" i="3"/>
  <c r="V18" i="3" s="1"/>
  <c r="T18" i="3"/>
  <c r="R18" i="3"/>
  <c r="P18" i="3"/>
  <c r="N18" i="3"/>
  <c r="L18" i="3"/>
  <c r="J18" i="3"/>
  <c r="H18" i="3"/>
  <c r="F18" i="3"/>
  <c r="D18" i="3"/>
  <c r="T16" i="3"/>
  <c r="U16" i="3" s="1"/>
  <c r="V16" i="3" s="1"/>
  <c r="R16" i="3"/>
  <c r="P16" i="3"/>
  <c r="N16" i="3"/>
  <c r="L16" i="3"/>
  <c r="J16" i="3"/>
  <c r="H16" i="3"/>
  <c r="F16" i="3"/>
  <c r="D16" i="3"/>
  <c r="V15" i="3"/>
  <c r="T15" i="3"/>
  <c r="R15" i="3"/>
  <c r="P15" i="3"/>
  <c r="N15" i="3"/>
  <c r="L15" i="3"/>
  <c r="J15" i="3"/>
  <c r="H15" i="3"/>
  <c r="F15" i="3"/>
  <c r="D15" i="3"/>
  <c r="V14" i="3"/>
  <c r="T14" i="3"/>
  <c r="R14" i="3"/>
  <c r="P14" i="3"/>
  <c r="N14" i="3"/>
  <c r="L14" i="3"/>
  <c r="J14" i="3"/>
  <c r="H14" i="3"/>
  <c r="F14" i="3"/>
  <c r="D14" i="3"/>
  <c r="T13" i="3"/>
  <c r="U13" i="3" s="1"/>
  <c r="V13" i="3" s="1"/>
  <c r="R13" i="3"/>
  <c r="P13" i="3"/>
  <c r="N13" i="3"/>
  <c r="L13" i="3"/>
  <c r="J13" i="3"/>
  <c r="H13" i="3"/>
  <c r="F13" i="3"/>
  <c r="D13" i="3"/>
  <c r="V12" i="3"/>
  <c r="T12" i="3"/>
  <c r="R12" i="3"/>
  <c r="P12" i="3"/>
  <c r="N12" i="3"/>
  <c r="L12" i="3"/>
  <c r="J12" i="3"/>
  <c r="H12" i="3"/>
  <c r="F12" i="3"/>
  <c r="D12" i="3"/>
  <c r="V11" i="3"/>
  <c r="T11" i="3"/>
  <c r="R11" i="3"/>
  <c r="P11" i="3"/>
  <c r="N11" i="3"/>
  <c r="L11" i="3"/>
  <c r="J11" i="3"/>
  <c r="H11" i="3"/>
  <c r="F11" i="3"/>
  <c r="D11" i="3"/>
  <c r="V10" i="3"/>
  <c r="U10" i="3"/>
  <c r="T10" i="3"/>
  <c r="R10" i="3"/>
  <c r="P10" i="3"/>
  <c r="N10" i="3"/>
  <c r="L10" i="3"/>
  <c r="J10" i="3"/>
  <c r="H10" i="3"/>
  <c r="F10" i="3"/>
  <c r="D10" i="3"/>
  <c r="U9" i="3"/>
  <c r="V9" i="3" s="1"/>
  <c r="T9" i="3"/>
  <c r="R9" i="3"/>
  <c r="P9" i="3"/>
  <c r="N9" i="3"/>
  <c r="L9" i="3"/>
  <c r="J9" i="3"/>
  <c r="H9" i="3"/>
  <c r="F9" i="3"/>
  <c r="D9" i="3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12" i="5" l="1"/>
  <c r="C7" i="5"/>
  <c r="C16" i="5"/>
  <c r="D7" i="5"/>
  <c r="E12" i="5"/>
</calcChain>
</file>

<file path=xl/sharedStrings.xml><?xml version="1.0" encoding="utf-8"?>
<sst xmlns="http://schemas.openxmlformats.org/spreadsheetml/2006/main" count="1960" uniqueCount="592">
  <si>
    <t>Наименование социальной услуги</t>
  </si>
  <si>
    <t>Единица измерения</t>
  </si>
  <si>
    <t>Максимум</t>
  </si>
  <si>
    <t>КЦСОН Тюменского района</t>
  </si>
  <si>
    <t>МАУ ЦСОН г. Тобольск</t>
  </si>
  <si>
    <t>МАУ ЦСОН          г. Ишим "Забота"</t>
  </si>
  <si>
    <t>МАУ  КЦСОН Армизон р-н</t>
  </si>
  <si>
    <t>МАУ ЦСОН Омутинского р-на</t>
  </si>
  <si>
    <t>АУ КЦСОН Бердюж. р-на</t>
  </si>
  <si>
    <t>АУ КЦСОН "Забота" Исетского р-на</t>
  </si>
  <si>
    <t>АУСОН ТО ЦПСБУ</t>
  </si>
  <si>
    <t>МАУ КЦСОН Викуловского р-на</t>
  </si>
  <si>
    <t>МАУ КЦСОН Вагайского р-на</t>
  </si>
  <si>
    <t>МАУ КЦСОН Казанского р-на</t>
  </si>
  <si>
    <t>МАУ КЦСОН "Тавда"</t>
  </si>
  <si>
    <t>МАУ КЦСОН "Милосердие" Абатского р-на</t>
  </si>
  <si>
    <t>АУ Аромашевский КЦСОН</t>
  </si>
  <si>
    <t>МАУ КЦСОН Голышмановского р-на</t>
  </si>
  <si>
    <t>МАУ КЦСОН Сорокинского р-на</t>
  </si>
  <si>
    <t>АУ КЦСОН Юргинского р-на</t>
  </si>
  <si>
    <t>МАУ КЦСОН Ялуторовского р-на</t>
  </si>
  <si>
    <t>МАУ КЦСОН Ишимского р-на</t>
  </si>
  <si>
    <t>МАУ КЦСОН "Виктория" Слодковского р-на</t>
  </si>
  <si>
    <t>МАУ КЦСОН Уватского р-на</t>
  </si>
  <si>
    <t>МАУ КЦСОН Упоровского р-на</t>
  </si>
  <si>
    <t>МАУ КЦСОН Ярковского р-на</t>
  </si>
  <si>
    <t>АУ КЦСОН г. Заводоуковск</t>
  </si>
  <si>
    <t>МАУ КЦСОН Тобольского р-на</t>
  </si>
  <si>
    <t>МАУ КЦСОН г. Ялуторовск</t>
  </si>
  <si>
    <t xml:space="preserve">1. Социальное обслуживание на дому граждан пожилого возраста и инвалидов, в том числе детей-инвалидов. </t>
  </si>
  <si>
    <t>1.1. Социальные услуги для граждан пожилого возраста и инвалидов, в том числе детей-инвалидов, нуждающихся в частичной посторонней помощи, оказании содействия при выполнении повседневной бытовой деятельности, в том числе индивидуально-обслуживающего характера, в связи с преклонным возрастом, болезнью, инвалидностью.</t>
  </si>
  <si>
    <t>Социально-бытовые услуги:</t>
  </si>
  <si>
    <t>Покупка и доставка на дом продуктов питания</t>
  </si>
  <si>
    <t>1 услуга</t>
  </si>
  <si>
    <t>Покупка и доставка на дом горячих обедов</t>
  </si>
  <si>
    <t>Помощь в приготовлении пищи (мытье, чистка и нарезка овощей, фруктов, рыбы, мяса и других продуктов питания)</t>
  </si>
  <si>
    <t>Покупка и доставка на дом промышленных товаров первой необходимости</t>
  </si>
  <si>
    <t>Доставка воды для граждан, проживающих в жилых помещениях без централизованного водоснабжения (не более 20 л)</t>
  </si>
  <si>
    <t>Поднос дров из поленницы в жилое помещение</t>
  </si>
  <si>
    <t>Содействие в топке печей для граждан, проживающих в жилых помещениях с печным отоплением</t>
  </si>
  <si>
    <t>Сдача вещей в стирку, химчистку, ремонт и обратная их доставка</t>
  </si>
  <si>
    <t>Содействие в организации срочного ремонта жилых помещений (вызов на дом сантехника, плотника, электрика, штукатура-маляра и т.п. для устранения неисправности)</t>
  </si>
  <si>
    <t xml:space="preserve">Уборка жилых помещений (18 кв.м): </t>
  </si>
  <si>
    <t xml:space="preserve"> - влажная уборка от пыли мебели</t>
  </si>
  <si>
    <t xml:space="preserve"> - влажная уборка от пыли подоконников</t>
  </si>
  <si>
    <t xml:space="preserve"> - подметание пола</t>
  </si>
  <si>
    <t xml:space="preserve"> - чистка ковров, дорожек вручную</t>
  </si>
  <si>
    <t xml:space="preserve"> - чистка ковров, дорожек пылесосом</t>
  </si>
  <si>
    <t>Содействие в оплате жилого помещения, коммунальных услуг, услуг связи и других услуг (заполнение квитанций, посещение кредитных организаций, организаций ЖКХ, расчетно-кассовых центров для внесения платы)</t>
  </si>
  <si>
    <t>Содействие в организации предоставления услуг предприятиями торговли, бытового обслуживания, связи и другими предприятиями, оказывающими услуги населению</t>
  </si>
  <si>
    <t>Содействие в предоставлении услуг парикмахера на дому (вызов на дом)</t>
  </si>
  <si>
    <t>Содействие в организации ритуальных услуг (вызов специализированных служб)</t>
  </si>
  <si>
    <t>Социально-медицинские услуги:</t>
  </si>
  <si>
    <t xml:space="preserve">Обеспечение санитарно-гигиенического ухода с учетом состояния здоровья: </t>
  </si>
  <si>
    <t xml:space="preserve"> - обтирание</t>
  </si>
  <si>
    <t xml:space="preserve"> - обмывание</t>
  </si>
  <si>
    <t xml:space="preserve"> - смена  нательного белья</t>
  </si>
  <si>
    <t xml:space="preserve"> - замена постельного белья</t>
  </si>
  <si>
    <t>Содействие в проведении медико-социальной экспертизы</t>
  </si>
  <si>
    <t xml:space="preserve"> - сбор необходимых документов;</t>
  </si>
  <si>
    <t xml:space="preserve"> - предоставление транспорта учреждения;</t>
  </si>
  <si>
    <t xml:space="preserve"> - сопровождение клиента социальным работником;</t>
  </si>
  <si>
    <t>Приобретение и доставка на дом лекарственных средств и изделий медицинского назначения по заключению врача</t>
  </si>
  <si>
    <t>Содействие в госпитализации:</t>
  </si>
  <si>
    <t xml:space="preserve"> - в экстренной госпитализации (вызов работника здравоохранения)</t>
  </si>
  <si>
    <t xml:space="preserve"> - в плановой госпитализации (договоренность с лечебно-профилактическим учреждением о дате госпитализации, сбор необходимых документов)</t>
  </si>
  <si>
    <t>Сопровождение в лечебно- профилактические учреждения для госпитализации:</t>
  </si>
  <si>
    <t xml:space="preserve"> - предоставление транспорта учреждения</t>
  </si>
  <si>
    <t xml:space="preserve"> - сопровождение клиента социальным работником</t>
  </si>
  <si>
    <t>Посещение больного в стационаре</t>
  </si>
  <si>
    <t xml:space="preserve">Содействие в получении путевок на санаторно-курортное лечение: </t>
  </si>
  <si>
    <t xml:space="preserve">- помощь в оформлении  необходимых документов, </t>
  </si>
  <si>
    <t xml:space="preserve"> - получение путевок на санаторно-курортное лечение</t>
  </si>
  <si>
    <t xml:space="preserve">Содействие в получении технических средств реабилитации, протезно-ортопедической  помощи </t>
  </si>
  <si>
    <t>Социально-психологические услуги</t>
  </si>
  <si>
    <t xml:space="preserve"> Психологическое консультирование</t>
  </si>
  <si>
    <t>Социально-правовые услуги</t>
  </si>
  <si>
    <t>Содействие в получении установленных законодательством мер социальной поддержки</t>
  </si>
  <si>
    <t>1.2. Социальные услуги для граждан пожилого возраста и инвалидов, в том числе детей-инвалидов, нуждающихся в постоянной посторонней помощи в стационарных условиях, неспособных к самообслуживанию, самостоятельному передвижению в связи с преклонным возрастом, болезнью, инвалидностью.</t>
  </si>
  <si>
    <t>Социально-бытовые услуги</t>
  </si>
  <si>
    <t>Приготовление пищи</t>
  </si>
  <si>
    <t>Разогрев пищи</t>
  </si>
  <si>
    <t xml:space="preserve">Подача пищи </t>
  </si>
  <si>
    <t>Кормление ослабленных граждан</t>
  </si>
  <si>
    <t>Мытье посуды</t>
  </si>
  <si>
    <t xml:space="preserve"> - мытье пола</t>
  </si>
  <si>
    <t>Топка печей для граждан, проживающих в жилых помещениях с печным отоплением</t>
  </si>
  <si>
    <t>Стирка  нательного и постельного белья:</t>
  </si>
  <si>
    <t xml:space="preserve">  - в машине</t>
  </si>
  <si>
    <t>1 кг.</t>
  </si>
  <si>
    <t xml:space="preserve">  - вручную</t>
  </si>
  <si>
    <t>Глаженье нательного и постельного белья</t>
  </si>
  <si>
    <t>Социально-медицинские услуги</t>
  </si>
  <si>
    <t xml:space="preserve"> - помывка в бане</t>
  </si>
  <si>
    <t xml:space="preserve"> - помывка в бане лежачих</t>
  </si>
  <si>
    <t xml:space="preserve"> - помывка в ванной</t>
  </si>
  <si>
    <t xml:space="preserve"> - помывка в ванной лежачих</t>
  </si>
  <si>
    <t xml:space="preserve"> - помывка в душе</t>
  </si>
  <si>
    <t xml:space="preserve"> - помывка в душе лежачих</t>
  </si>
  <si>
    <t>Приложение №1</t>
  </si>
  <si>
    <t xml:space="preserve">к приказу Департамента </t>
  </si>
  <si>
    <t>от __________ № _______</t>
  </si>
  <si>
    <t xml:space="preserve">ПЕРЕЧЕНЬ СОЦИАЛЬНЫХ УСЛУГ, ПРЕДОСТАВЛЯЕМЫХ
ПОЛУЧАТЕЛЯМ СОЦИАЛЬНЫХ УСЛУГ В СТАЦИОНАРНОЙ ФОРМЕ
СОЦИАЛЬНОГО ОБСЛУЖИВАНИЯ
</t>
  </si>
  <si>
    <t>Уватский р-н (руб.)</t>
  </si>
  <si>
    <t>г.Тобольск, Тобольский район, Вагайский район (руб.)</t>
  </si>
  <si>
    <t>Муниципальные образования юга Тюменской области, за исключением г. Тобольска, Тобольского, Уватского, Вагайского районов (руб.)</t>
  </si>
  <si>
    <t>Перечень социальных услуг, предоставляемых получателям социальных услуг в стационарной форме социального обслуживания домами-интернатами для престарелых и инвалидов, пансионатами для ветеранов войны и труда, геронтологическими центрами, психоневрологическими интернатами, специальными домами-интернатами для престарелых и инвалидов и другими юридическими лицами независимо от их организационно-правовой формы и (или) индивидуальными предпринимателями, осуществляющими деятельность, аналогичную деятельности указанных организаций</t>
  </si>
  <si>
    <t xml:space="preserve"> Социально-бытовые услуги</t>
  </si>
  <si>
    <t>Предоставление площади жилых помещений в соответствии с нормативами, утвержденными уполномоченным органом</t>
  </si>
  <si>
    <t>1 сутки</t>
  </si>
  <si>
    <t xml:space="preserve">Предоставление площади жилых помещений в соответствии с нормативами, утвержденными уполномоченным органом (для специального дома- интерната для престарелых и инвалидов) </t>
  </si>
  <si>
    <t>Обеспечение питанием в соответствии с нормами, утвержденными уполномоченным органом (для психоневрологических интернатов)</t>
  </si>
  <si>
    <t xml:space="preserve">в день </t>
  </si>
  <si>
    <t>Обеспечение питанием в соответствии с нормами, утвержденными уполномоченным органом (для домов- интернатов общего типа)</t>
  </si>
  <si>
    <t>Обеспечение питанием в соответствии с нормами, утвержденными уполномоченным органом, граждан, указанных в подпункте «а» пункта 3.1 главы 3 подраздела 1 раздела 2 порядка предоставления социальных услуг поставщиками социальных услуг в Тюменской области, утвержденного постановлением Правительства Тюменской области от 03.10.2014 № 510-п   (для психоневрологических интернатов)</t>
  </si>
  <si>
    <t>50 % стоимости продуктов в день</t>
  </si>
  <si>
    <t>Обеспечение питанием в соответствии с нормами, утвержденными уполномоченным органом, граждан, указанных в подпункте «а» пункта 3.1 главы 3 подраздела 1 раздела 2 порядка предоставления социальных услуг поставщиками социальных услуг в Тюменской области, утвержденного постановлением Правительства Тюменской области от 03.10.2014 № 510-п (для  домов- интернатов общего типа)</t>
  </si>
  <si>
    <t xml:space="preserve">Обеспечение мягким инвентарем в соответствии с нормативами, утвержденными уполномоченным органом: пальтовая группа </t>
  </si>
  <si>
    <t>1 набор в месяц</t>
  </si>
  <si>
    <t>Обеспечение мягким инвентарем в соответствии с нормативами, утвержденными уполномоченным органом:  одежда верхняя</t>
  </si>
  <si>
    <t xml:space="preserve">Обеспечение мягким инвентарем в соответствии с нормативами, утвержденными уполномоченным органом:  чулочно-носочные изделия </t>
  </si>
  <si>
    <t xml:space="preserve">Обеспечение мягким инвентарем в соответствии с нормативами, утвержденными уполномоченным органом:  нательное белье </t>
  </si>
  <si>
    <t>Обеспечение мягким инвентарем в соответствии с нормативами, утвержденными уполномоченным органом:  обувью</t>
  </si>
  <si>
    <t>Обеспечение мягким инвентарем в соответствии с нормативами, утвержденными уполномоченным органом:  головным убором</t>
  </si>
  <si>
    <t>Обеспечение мягким инвентарем в соответствии с нормативами, утвержденными уполномоченным органом: обеспечение  получателя социальных услуг при выписке из организации социального обслуживания одеждой и обувью по сезону (при отсутствии личной одежды и обуви) согласно нормативам, утвержденным Департаментом.</t>
  </si>
  <si>
    <t>набор вещей по сезону</t>
  </si>
  <si>
    <t>Оказание услуг индивидуально-обслуживающего и гигиенического характера:  услуг и бани (ванны, душа), в том числе осмотр на педикулез и чесотку с фиксацией результатов осмотра в соответствующих журналах</t>
  </si>
  <si>
    <t xml:space="preserve">1 услуга </t>
  </si>
  <si>
    <t>Оказание услуг индивидуально-обслуживающего и гигиенического характера:услуги по бритью бороды и усов</t>
  </si>
  <si>
    <t>Оказание услуг индивидуально-обслуживающего и гигиенического характера:услуги по стрижке волос</t>
  </si>
  <si>
    <t>Оказание услуг индивидуально-обслуживающего и гигиенического характера:услуги  по стрижке ногтей</t>
  </si>
  <si>
    <t>Оказание услуг индивидуально-обслуживающего и гигиенического характера: услуги прачечной (стирка белья в машине, глаженье белья)</t>
  </si>
  <si>
    <t>в неделю</t>
  </si>
  <si>
    <t>Оказание услуг индивидуально-обслуживающего и гигиенического характера получателю социальных услуг, не способному по состоянию здоровья самостоятельно осуществлять за собой уход: помощь в передвижении по комнате и территории организации</t>
  </si>
  <si>
    <t>Оказание услуг индивидуально-обслуживающего и гигиенического характера получателю социальных услуг, не способному по состоянию здоровья самостоятельно осуществлять за собой уход:  помощь при одевании и раздевании;  перестилание постели, в том числе с заменой постельного белья (пеленки); помощь при пользовании очками  или слуховыми аппаратами</t>
  </si>
  <si>
    <t>Оказание услуг индивидуально-обслуживающего и гигиенического характера получателю социальных услуг, не способному по состоянию здоровья самостоятельно осуществлять за собой уход: умывание; причесывание</t>
  </si>
  <si>
    <t>Оказание услуг индивидуально-обслуживающего и гигиенического характера получателю социальных услуг, не способному по состоянию здоровья самостоятельно осуществлять за собой уход: услуги гигиенического характера (гигиенический уход за телом, замена абсорбирующего белья, смена нательного белья)</t>
  </si>
  <si>
    <t>Оказание услуг индивидуально-обслуживающего и гигиенического характера получателю социальных услуг, не способному по состоянию здоровья самостоятельно осуществлять за собой уход: кормление в постели</t>
  </si>
  <si>
    <t>Оказание услуг индивидуально-обслуживающего и гигиенического характера получателю социальных услуг, не способному по состоянию здоровья самостоятельно осуществлять за собой уход: кормление в постели  через зонд</t>
  </si>
  <si>
    <t>Оказание услуг индивидуально-обслуживающего и гигиенического характера получателю социальных услуг, не способному по состоянию здоровья самостоятельно осуществлять за собой уход: помощь при пользовании туалетом или судном, включая обработку судна</t>
  </si>
  <si>
    <t>Оказание услуг индивидуально-обслуживающего и гигиенического характера получателю социальных услуг, не способному по состоянию здоровья самостоятельно осуществлять за собой уход:  осуществление ухода за зубами или зубными протезами</t>
  </si>
  <si>
    <t>Предоставление транспорта при необходимости доставки получателей социальных услуг к объектам социальной инфраструктуры</t>
  </si>
  <si>
    <t>Оказание помощи в написании и прочтении писем, отправка за счет средств получателя социальных услуг почтовой корреспонденции</t>
  </si>
  <si>
    <t>Проведение первичного медицинского осмотра и первичной санитарной обработки</t>
  </si>
  <si>
    <t>Оказание первичной медико-санитарной помощи: осмотр и консультирование врачом (фельдшером),лечение наиболее распространенных болезней, а также травм, отравлений и других неотложных состояний;проведение мероприятий, направленных на медицинскую профилактику важнейших заболеваний</t>
  </si>
  <si>
    <t>Оказание первичной медико-санитарной помощи: профилактика пролежней</t>
  </si>
  <si>
    <t xml:space="preserve">Оказание первичной медико-санитарной помощи: проведение занятий по лечебной физкультуре </t>
  </si>
  <si>
    <t xml:space="preserve">Оказание первичной медико-санитарной помощи: проведение массажа </t>
  </si>
  <si>
    <t>Оказание первичной медико-санитарной помощи: проведение физиотерапевтических процедур</t>
  </si>
  <si>
    <t>1 минута</t>
  </si>
  <si>
    <t>Оказание первичной медико-санитарной помощи: проведение мероприятий по санитарно-гигиеническому просвещению получателя социальных услуг</t>
  </si>
  <si>
    <t>Выполнение процедур, связанных с организацией ухода, наблюдением за состоянием здоровья получателей социальных услуг: организация приема лекарственных средств по назначению врача, в том числе контроль за соблюдением предписаний врача, связанных со временем приема, частотой приема, способом приема и сроком годности лекарств</t>
  </si>
  <si>
    <t>в день</t>
  </si>
  <si>
    <t xml:space="preserve">Выполнение процедур, связанных с организацией ухода, наблюдением за состоянием здоровья получателей социальных услуг:  проведение медицинских манипуляций </t>
  </si>
  <si>
    <t>Выполнение процедур, связанных с организацией ухода, наблюдением за состоянием здоровья получателей социальных услуг: систематическое наблюдение за получателем социальных услуг путем измерения температуры тела, артериального давления; выявления и отслеживания изменений состояния получателя социальных услуг по его внешнему виду и самочувствию; оказание помощи в пользовании приборами медицинского назначения</t>
  </si>
  <si>
    <t>Организация получения медицинской помощи</t>
  </si>
  <si>
    <t>Оказание помощи в направлении на медико-социальную экспертизу</t>
  </si>
  <si>
    <t>Участие в направлении по медицинским показаниям на санаторно-курортное лечение, предоставлении технических средств реабилитации и услуг согласно индивидуальной программе реабилитации или абилитации инвалида, заключению, выданному медицинской организацией</t>
  </si>
  <si>
    <t>Психологическая диагностика и обследование личности</t>
  </si>
  <si>
    <t>Социально-психологическое консультирование</t>
  </si>
  <si>
    <t>Оказание психологической помощи</t>
  </si>
  <si>
    <t>Социально-психологический патронаж</t>
  </si>
  <si>
    <t>1 услуга в месяц</t>
  </si>
  <si>
    <t>Социально-педагогические услуги</t>
  </si>
  <si>
    <t>Организация досуга, в том числе культурно-познавательных мероприятий</t>
  </si>
  <si>
    <t xml:space="preserve">Социально-трудовые услуги
</t>
  </si>
  <si>
    <t>Создание условий для использования трудовых возможностей получателей социальных услуг</t>
  </si>
  <si>
    <t>Организация помощи в получении образования, в том числе профессионального образования и (или) профессионального обучения, инвалидами в соответствии с их способностями</t>
  </si>
  <si>
    <t>Услуги по защите прав и законных интересов получателей социальных услуг</t>
  </si>
  <si>
    <t>Оказание помощи в оформлении и восстановлении документов получателей социальных услуг</t>
  </si>
  <si>
    <t>Услуги в целях повышения коммуникативного потенциала получателей социальных услуг, имеющих ограничения жизнедеятельности</t>
  </si>
  <si>
    <t>Обучение пользованию техническими средствами реабилитации</t>
  </si>
  <si>
    <t>Обучение навыкам самообслуживания, персональной сохранности, общения, поведения в быту и общественных местах, передвижению, ориентации, самоконтролю, методам реабилитации или абилитации</t>
  </si>
  <si>
    <t>Проведение мероприятий по восстановлению личностного и социального статуса, физкультурно-оздоровительных мероприятий</t>
  </si>
  <si>
    <t xml:space="preserve"> Перечень социальных услуг, предоставляемых получателям социальных услуг в стационарной форме социального обслуживания детскими психоневрологическими домами-интернатами и другими юридическими лицами независимо от их организационно-правовой формы и (или) индивидуальными предпринимателями, осуществляющими деятельность, аналогичную деятельности указанных организаций</t>
  </si>
  <si>
    <t>Обеспечение питанием в соответствии с нормами, утвержденными уполномоченным органом</t>
  </si>
  <si>
    <t>Обеспечение питанием в соответствии с нормами, утвержденными уполномоченным органом (для инвалидов, достигших возраста 18 лет)</t>
  </si>
  <si>
    <t>Обеспечение мягким инвентарем в соответствии с нормативами, утвержденными уполномоченным органом: обеспечение  получателя социальных услуг при выписке из организации социального обслуживания одеждой и обувью по сезону (при отсутствии личной одежды и обуви) согласно нормативам, утвержденным Департаментом</t>
  </si>
  <si>
    <t xml:space="preserve">Оказание услуг индивидуально-обслуживающего и гигиенического характера: ремонт одежды </t>
  </si>
  <si>
    <t xml:space="preserve">Оказание услуг индивидуально-обслуживающего и гигиенического характера получателю социальных услуг, не способному по состоянию здоровья самостоятельно осуществлять за собой уход: кормление в постели </t>
  </si>
  <si>
    <t>Оказание услуг гигиенического характера получателям социальных услуг, не способным по состоянию здоровья самостоятельно осуществлять за собой уход: помощь при пользовании туалетом или судном, включая обработку судна</t>
  </si>
  <si>
    <t>Оказание первичной медико-санитарной помощи: осмотр и консультирование врачом (фельдшером),лечение наиболее распространенных болезней, а также травм, отравлений и других неотложных состояний, проведение мероприятий, направленных на медицинскую профилактику важнейших заболеваний, в том числе профилактику возникновения и обострения хронических и инфекционных заболеваний</t>
  </si>
  <si>
    <t xml:space="preserve">1 минута </t>
  </si>
  <si>
    <t xml:space="preserve">Оказание первичной медико-санитарной помощи: эрготерапия, кинезотерапия </t>
  </si>
  <si>
    <t xml:space="preserve">Оказание первичной медико-санитарной помощи: проведение логопедических занятий </t>
  </si>
  <si>
    <t xml:space="preserve">Оказание первичной медико-санитарной помощи: проведение занятий адаптивной физкультурой, оздоровительной гимнастикой, спортом   </t>
  </si>
  <si>
    <t>Оказание первичной медико-санитарной помощи:проведение прогулок на свежем воздухе</t>
  </si>
  <si>
    <t xml:space="preserve"> в день </t>
  </si>
  <si>
    <t>Участие в направлении по медицинским показаниям на санаторно-курортное лечение, предоставлении технических средств реабилитации и услуг согласно индивидуальной программе реабилитации или абилитации инвалида</t>
  </si>
  <si>
    <t>Оказание помощи в направлении на психолого-медико-педагогическую комиссию</t>
  </si>
  <si>
    <t>Консультирование по социально-медицинским вопросам, по вопросам проведения оздоровительных мероприятий с детьми в домашних условиях</t>
  </si>
  <si>
    <t>Социально-педагогическая коррекция, включая диагностику и консультирование</t>
  </si>
  <si>
    <t>Организация помощи в получении общего образования детьми-инвалидами в соответствии с их способностями</t>
  </si>
  <si>
    <t>Социально-трудовые услуги</t>
  </si>
  <si>
    <t>Проведение мероприятий по использованию трудовых возможностей и обучению детей-инвалидов доступным профессиональным навыкам</t>
  </si>
  <si>
    <t xml:space="preserve">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</si>
  <si>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Оказание помощи в обучении навыкам компьютерной грамотности</t>
  </si>
  <si>
    <t>Перечень социальных услуг, предоставляемых получателям социальных услуг в стационарной форме социального обслуживания центрами (комплексными центрами) социального обслуживания населения, имеющими в своей структуре отделения милосердия, и другими юридическими лицами независимо от их организационно-правовой формы и (или) индивидуальными предпринимателями, осуществляющими деятельность, аналогичную деятельности указанных организаций</t>
  </si>
  <si>
    <r>
      <rPr>
        <b/>
        <sz val="12"/>
        <color rgb="FF000000"/>
        <rFont val="Arial"/>
        <family val="2"/>
        <charset val="204"/>
      </rPr>
      <t>Обеспечение питанием в соответствии с нормами, утвержденными уполномоченным органом,</t>
    </r>
    <r>
      <rPr>
        <sz val="12"/>
        <color rgb="FF000000"/>
        <rFont val="Arial"/>
        <family val="2"/>
        <charset val="204"/>
      </rPr>
      <t xml:space="preserve"> граждан, указанных в подпункте в подпункте "а" пункта 3.1 главы 3 подраздела 3 раздела 2 порядка предоставления социальных услуг поставщиками социальных услуг в Тюменской области, утвержденного постановлением Правительства Тюменской области от 03.10.2014 № 510-п</t>
    </r>
  </si>
  <si>
    <t>50% стоимости продуктов в день</t>
  </si>
  <si>
    <t>Обеспечение мягким инвентарем согласно нормативам, утвержденным уполномоченным органом</t>
  </si>
  <si>
    <t>Оказание услуг индивидуально-обслуживающего и гигиенического характера: услуга бани (ванны, душа), в т.ч. осмотр на педикулез и чесотку с фиксацией результатов осмотра в соответствующих журналах</t>
  </si>
  <si>
    <t>Оказание услуг индивидуально-обслуживающего и гигиенического характера: услуги по стрижке волос</t>
  </si>
  <si>
    <t>Оказание услуг индивидуально-обслуживающего и гигиенического характера: услуга по  стрижке ногтей</t>
  </si>
  <si>
    <t>Оказание услуг индивидуально-обслуживающего и гигиенического характера: услуги по бритью бороды и усов</t>
  </si>
  <si>
    <t>Оказание получателю социальных услуг, не способному по состоянию здоровья самостоятельно осуществлять за собой уход, услуг индивидуально-обслуживающего характера: помощь в передвижении по комнате и территории организации</t>
  </si>
  <si>
    <t xml:space="preserve">Оказание получателю социальных услуг, не способному по состоянию здоровья самостоятельно осуществлять за собой уход, услуг индивидуально-обслуживающего характера: помощь при одевании и раздевании, перестилание постели, в т.ч. с заменой постельного белья (пеленки); помощь при пользовании очками или слуховыми аппаратами </t>
  </si>
  <si>
    <t>Оказание получателю социальных услуг, не способному по состоянию здоровья самостоятельно осуществлять за собой уход, услуг индивидуально-обслуживающего характера: умывание, причесывание</t>
  </si>
  <si>
    <t>Оказание услуг гигиенического характера получателям социальных услуг, не способным по состоянию здоровья самостоятельно осуществлять за собой уход: гигиенический уход за телом, замена абсорбирующего белья, смена нательного белья</t>
  </si>
  <si>
    <t xml:space="preserve">Оказание услуг гигиенического характера получателям социальных услуг, не способным по состоянию здоровья самостоятельно осуществлять за собой уход: осуществление ухода за зубами или зубными протезами </t>
  </si>
  <si>
    <t xml:space="preserve">Оказание услуг гигиенического характера получателям социальных услуг, не способным по состоянию здоровья самостоятельно осуществлять за собой уход: кормление в постели </t>
  </si>
  <si>
    <t>Оказание помощи в написании и прочтении писем, отправка за счет получателя социальных услуг почтовой корреспонденции</t>
  </si>
  <si>
    <t>Выполнение процедур, связанных с организацией ухода, наблюдением за состоянием здоровья получателей социальных услуг: организация приема лекарственных средств по назначению врача, в т.ч. контроль за соблюдением  предписаний врача, связанных со временем приема, частотой приема, способом приема и сроком годности лекарств</t>
  </si>
  <si>
    <t>Выполнение процедур, связанных с организацией ухода, наблюдением за состоянием здоровья получателей социальных услуг: организация и проведение медицинских манипуляций по назначению врача</t>
  </si>
  <si>
    <t>Выполнение процедур, связанных с организацией ухода, наблюдением за состоянием здоровья получателей социальных услуг: оказание помощи в пользовании приборами медицинского назначения, систематическое наблюдение за получателями социальных услуг путем измерения температуры тела, артериального давления</t>
  </si>
  <si>
    <t xml:space="preserve">Организация получения медицинской помощи </t>
  </si>
  <si>
    <t>Оказание помощи в обеспечении по заключению врачей лекарственными препаратами для медицинского применения и медицинскими изделиями</t>
  </si>
  <si>
    <t>Оказание помощи инвалидам в трудоустройстве</t>
  </si>
  <si>
    <t>Оказание помощи в защите прав и законных интересов получателей социальных услуг</t>
  </si>
  <si>
    <t>Обучение навыкам самообслуживания, персональной сохранности, общения, поведения в быту и общественных местах, передвижению, ориентации, самоконтролю</t>
  </si>
  <si>
    <t xml:space="preserve"> Перечень социальных услуг, предоставляемых получателям социальных услуг в стационарной форме социального обслуживания центрами (комплексными центрами) социального обслуживания населения, имеющими в своей структуре семейные воспитательные группы, и другими юридическими лицами независимо от их организационно-правовой формы и (или) индивидуальными предпринимателями, осуществляющими деятельность, аналогичную деятельности указанных организаций</t>
  </si>
  <si>
    <t>Обеспечение мягким инвентарем в соответствии с нормативами, утвержденными уполномоченным органом</t>
  </si>
  <si>
    <t xml:space="preserve">Выполнение процедур, связанных с организацией ухода, наблюдением за состоянием здоровья получателей социальных услуг:  </t>
  </si>
  <si>
    <t xml:space="preserve">Проведение оздоровительных мероприятий </t>
  </si>
  <si>
    <t xml:space="preserve">Организация досуга, в том числе культурно -познавательных мероприятий </t>
  </si>
  <si>
    <t>Социально-педагогический патронаж</t>
  </si>
  <si>
    <t>Организация помощи в получении общего образования</t>
  </si>
  <si>
    <t>Организация помощи в получении профессионального образования и (или) профессионального обучения</t>
  </si>
  <si>
    <t>Участие в организации поиска родственников детей, прибывающих без родителей</t>
  </si>
  <si>
    <t xml:space="preserve"> Перечень социальных услуг, предоставляемых получателям социальных услуг в стационарной форме социального обслуживания социально-реабилитационными центрами для несовершеннолетних, центрами социальной помощи семье и детям и другими юридическими лицами независимо от их организационно-правовой формы и (или) индивидуальными предпринимателями, осуществляющими деятельность, аналогичную деятельности указанных организаций</t>
  </si>
  <si>
    <t>Обеспечение питанием в соответствии с нормами, утвержденными уполномоченным органом (для детей)</t>
  </si>
  <si>
    <t>Обеспечение питанием в соответствии с нормами, утвержденными уполномоченным органом (для женщин)</t>
  </si>
  <si>
    <t>Обеспечение мягким инвентарем в соответствии с нормативами, утвержденными уполномоченным органом (для детей)</t>
  </si>
  <si>
    <t>Обеспечение мягким инвентарем в соответствии с нормативами, утвержденными уполномоченным органом (для женщин)</t>
  </si>
  <si>
    <t>Обеспечение мягким инвентарем в соответствии с нормативами, утвержденными уполномоченным органом: обеспечение  получателя социальных услуг при выписке из организации социального обслуживания одеждой и обувью по сезону (при отсутствии личной одежды и обуви) согласно нормативам, утвержденным Департаментом (для детей)</t>
  </si>
  <si>
    <t>Оказание услуг индивидуально-обслуживающего и гигиенического характера:услуг и бани (ванны, душа), в том числе осмотр на педикулез и чесотку с фиксацией результатов осмотра в соответствующих журналах</t>
  </si>
  <si>
    <t>Оказание услуг индивидуально-обслуживающего и гигиенического характера:услуги по стрижке волос (для детей)</t>
  </si>
  <si>
    <t>Оказание услуг индивидуально-обслуживающего и гигиенического характера:услуги  по стрижке ногтей (для детей)</t>
  </si>
  <si>
    <t>Оказание помощи в написании и прочтении писем, отправка за счет средств получателя социальных услуг почтовой корреспонденции (для детей)</t>
  </si>
  <si>
    <t>Оказание первичной медико-санитарной помощи</t>
  </si>
  <si>
    <t>Организация получения медицинской помощи: запись на прием к врачу, сбор необходимых документов</t>
  </si>
  <si>
    <r>
      <rPr>
        <sz val="12"/>
        <rFont val="Arial"/>
        <family val="2"/>
        <charset val="204"/>
      </rPr>
      <t>О</t>
    </r>
    <r>
      <rPr>
        <sz val="12"/>
        <rFont val="Arial"/>
        <family val="2"/>
        <charset val="1"/>
      </rPr>
      <t xml:space="preserve">рганизация получения медицинской помощи: </t>
    </r>
    <r>
      <rPr>
        <sz val="12"/>
        <color rgb="FF000000"/>
        <rFont val="Arial"/>
        <family val="2"/>
        <charset val="1"/>
      </rPr>
      <t>проведение мероприятий, направленных на формирования здорового образа жизни</t>
    </r>
  </si>
  <si>
    <t>Организация помощи в получении общего образования (для детей)</t>
  </si>
  <si>
    <t>Оказание помощи в трудоустройстве</t>
  </si>
  <si>
    <t>Социально-правой патронаж</t>
  </si>
  <si>
    <t>Участие в организации поиска родственников детей, прибывающих без родителей (для детей)</t>
  </si>
  <si>
    <t xml:space="preserve">Приложение </t>
  </si>
  <si>
    <t>Приложение №3</t>
  </si>
  <si>
    <t>к приказу Департамента</t>
  </si>
  <si>
    <t>от __________ № __</t>
  </si>
  <si>
    <t xml:space="preserve"> ПЕРЕЧЕНЬ СОЦИАЛЬНЫХ УСЛУГ, ПРЕДОСТАВЛЯЕМЫХ
ПОЛУЧАТЕЛЯМ СОЦИАЛЬНЫХ УСЛУГ В ФОРМЕ СОЦИАЛЬНОГО
ОБСЛУЖИВАНИЯ НА ДОМУ
</t>
  </si>
  <si>
    <t>Уровень тарифов, руб.</t>
  </si>
  <si>
    <t xml:space="preserve"> КЦСОН области</t>
  </si>
  <si>
    <t xml:space="preserve">Покупка за счет средств получателя социальных услуг и доставка на дом продуктов питания, промышленных товаров первой необходимости (не более 7 кг за 1 доставку) </t>
  </si>
  <si>
    <t>Покупка за счет средств получателя социальных услуг и доставка на дом горячих обедов</t>
  </si>
  <si>
    <t>Доставка воды для получателей социальных услуг, проживающих в жилых помещениях без централизованного водоснабжения (не более 20 л)</t>
  </si>
  <si>
    <t xml:space="preserve">Поднос дров из поленницы в жилое помещение (не более 7 кг за 1 поднос дров (не более 3 доставок дров из поленницы в день посещения). </t>
  </si>
  <si>
    <t>Содействие в топке печей для получателей социальных услуг, проживающих в жилых помещениях с печным отоплением</t>
  </si>
  <si>
    <t xml:space="preserve">Сдача вещей в стирку, химчистку, ремонт и обратная их доставка (не более 7 кг за одну доставку) </t>
  </si>
  <si>
    <t>Содействие в организации срочного ремонта жилых помещений (вызов на дом специалиста для устранения неисправностей)</t>
  </si>
  <si>
    <t xml:space="preserve"> - подметание ковров, дорожек </t>
  </si>
  <si>
    <t xml:space="preserve"> - чистка ковров, дорожек </t>
  </si>
  <si>
    <t xml:space="preserve"> - чистка пылесосом ковров, дорожек</t>
  </si>
  <si>
    <t>Оказание услуг гигиенического характера с учетом состояния здоровья получателя социальных услуг:</t>
  </si>
  <si>
    <t xml:space="preserve"> - смена постельного белья</t>
  </si>
  <si>
    <t xml:space="preserve"> - мытье в бане</t>
  </si>
  <si>
    <t xml:space="preserve"> - мытье в бане лежачих</t>
  </si>
  <si>
    <t xml:space="preserve"> - мытье в ванной</t>
  </si>
  <si>
    <t xml:space="preserve"> - мытье  в ванной лежачих</t>
  </si>
  <si>
    <t xml:space="preserve"> - мытье в душе</t>
  </si>
  <si>
    <t xml:space="preserve"> - мытье в душе лежачих</t>
  </si>
  <si>
    <t xml:space="preserve">Приобретение и доставка на дом лекарственных препаратов для медицинского применения и медицинских изделий по заключению врача  </t>
  </si>
  <si>
    <t>Содействие в госпитализации получателей социальных услуг в медицинские организации:</t>
  </si>
  <si>
    <t xml:space="preserve"> - в экстренной госпитализации (вызов работника медицинской организации)</t>
  </si>
  <si>
    <t xml:space="preserve"> - в плановой госпитализации (договоренность с медицинской организацией о дате госпитализации, сбор необходимых документов)</t>
  </si>
  <si>
    <t>Сопровождение в медицинские организации при госпитализации получателей социальных услуг:</t>
  </si>
  <si>
    <t xml:space="preserve"> - предоставление транспорта организации</t>
  </si>
  <si>
    <t xml:space="preserve"> - сопровождение получателя социальных услуг социальным работником </t>
  </si>
  <si>
    <t>Посещение получателя социальных услуг, находящегося на стационарном лечении в медицинской организации (не более 30 минут)</t>
  </si>
  <si>
    <t>Содействие в получении технических средств реабилитации, протезно-ортопедической  помощи :</t>
  </si>
  <si>
    <t xml:space="preserve"> - сбор и подача документов, необходимых для постановки на учет нуждающихся в предоставлении технических средств реабилитации, протезно-ортопедической помощи</t>
  </si>
  <si>
    <t xml:space="preserve"> - получение технических средств реабилитации , ортопедических изделий и передачу их получателю социальных услуг</t>
  </si>
  <si>
    <t>Кормление ослабленных получателей социальных услуг</t>
  </si>
  <si>
    <t xml:space="preserve">  - в машине (не более 3 кг)</t>
  </si>
  <si>
    <t xml:space="preserve">  - вручную (не более 1 кг)</t>
  </si>
  <si>
    <t>Глаженье нательного и постельного белья (не более 3 кг)</t>
  </si>
  <si>
    <t xml:space="preserve">Оказание помощи  в освоении и выполнении посильных физических упражнений по рекомендации врача </t>
  </si>
  <si>
    <t>Топка печей для получателей социальных услуг, проживающих в жилых помещениях с печным отоплением</t>
  </si>
  <si>
    <t>Обеспечение кратковременного присмотра за детьми (в городе)</t>
  </si>
  <si>
    <t>1 час</t>
  </si>
  <si>
    <t>Обеспечение кратковременного присмотра за детьми (в сельской местности)</t>
  </si>
  <si>
    <t>АСУСОНТО Успенский детский ДИ</t>
  </si>
  <si>
    <t xml:space="preserve">3. Стационарное  социальное обслуживание граждан пожилого возраста и инвалидов </t>
  </si>
  <si>
    <t xml:space="preserve">3.3. Стационарное социальное обслуживание граждан, находящихся в трудной жизненной ситуации, нуждающимся в помощи и уходе  </t>
  </si>
  <si>
    <t xml:space="preserve">Предоставление жилой площади </t>
  </si>
  <si>
    <t>1 кв.м., на 1 чел.в месяц</t>
  </si>
  <si>
    <t xml:space="preserve">Предоставление в пользование мебели: </t>
  </si>
  <si>
    <t>Шкаф для одежды и белья</t>
  </si>
  <si>
    <t xml:space="preserve"> 1 ед.</t>
  </si>
  <si>
    <t xml:space="preserve">Стол обеденный </t>
  </si>
  <si>
    <t xml:space="preserve">Стул </t>
  </si>
  <si>
    <t xml:space="preserve">Тумбочка прикроватная </t>
  </si>
  <si>
    <t xml:space="preserve">Вешалка настенная </t>
  </si>
  <si>
    <t xml:space="preserve">Светильник потолочный </t>
  </si>
  <si>
    <t xml:space="preserve">Зеркало </t>
  </si>
  <si>
    <t xml:space="preserve">Шторы </t>
  </si>
  <si>
    <t xml:space="preserve">Карниз </t>
  </si>
  <si>
    <t xml:space="preserve">Контейнер для мусора </t>
  </si>
  <si>
    <t xml:space="preserve">Радиоприемник </t>
  </si>
  <si>
    <t>Кровать с матрацем (полужестким)</t>
  </si>
  <si>
    <t xml:space="preserve">Кровать функциональная </t>
  </si>
  <si>
    <t>Кровать с защитными ограждениями (боковыми)</t>
  </si>
  <si>
    <t>Стол надкроватный (подкатной)</t>
  </si>
  <si>
    <t>Кресло – туалет (биотуалет)</t>
  </si>
  <si>
    <t>Приготовление и подача горячего питания</t>
  </si>
  <si>
    <t>в день, в соответствии с установленным в учреждении режимом питания</t>
  </si>
  <si>
    <t>Питание по установленным нормам, включая диетическое питание</t>
  </si>
  <si>
    <t>100% стоимости продуктов питания в день</t>
  </si>
  <si>
    <t>Предоставление мягкого инвентаря (одежды, обуви, нательного белья и постельных принадлежностей):</t>
  </si>
  <si>
    <t>верхняя пальтовая группа</t>
  </si>
  <si>
    <t>1 ед.</t>
  </si>
  <si>
    <t xml:space="preserve">одежда верхняя </t>
  </si>
  <si>
    <t>чулочно-носочные изделия</t>
  </si>
  <si>
    <t>обувь</t>
  </si>
  <si>
    <t xml:space="preserve">нательное белье </t>
  </si>
  <si>
    <t>головной убор</t>
  </si>
  <si>
    <t xml:space="preserve">постельные принадлежности </t>
  </si>
  <si>
    <t>Пододеяльник</t>
  </si>
  <si>
    <t>Простыня</t>
  </si>
  <si>
    <t>Наволочка</t>
  </si>
  <si>
    <t>Полотенце махровое</t>
  </si>
  <si>
    <t>Полотенце для рук</t>
  </si>
  <si>
    <t>Подушка</t>
  </si>
  <si>
    <t>Одеяло шерстяное</t>
  </si>
  <si>
    <t>Одеяло полушерстяное</t>
  </si>
  <si>
    <t>Одеяло синтепоновое</t>
  </si>
  <si>
    <t>Покрывало</t>
  </si>
  <si>
    <t xml:space="preserve">Коврик прикроватный </t>
  </si>
  <si>
    <t>Коврик настенный</t>
  </si>
  <si>
    <t>Оказание социально-бытовых услуг индивидуально-обслуживающего характера:</t>
  </si>
  <si>
    <t xml:space="preserve"> - услуги бани</t>
  </si>
  <si>
    <t xml:space="preserve"> - услуги ванны</t>
  </si>
  <si>
    <t>услуги парикмахера:</t>
  </si>
  <si>
    <t xml:space="preserve"> - стрижка волос</t>
  </si>
  <si>
    <t xml:space="preserve"> - стрижка ногтей</t>
  </si>
  <si>
    <t>услуги прачечной:</t>
  </si>
  <si>
    <t xml:space="preserve"> - стирка в машине</t>
  </si>
  <si>
    <t xml:space="preserve"> - глажение белья автоматическим прессом</t>
  </si>
  <si>
    <t xml:space="preserve"> - ремонт одежды проживающих</t>
  </si>
  <si>
    <t>Оказание социально-бытовых услуг индивидуально-обслуживающего и гигиенического характера гражданам, не способным по состоянию здоровья выполнять обычные житейские процедуры. Такие услуги (действия), как:</t>
  </si>
  <si>
    <t xml:space="preserve"> - помощь в передвижении по комнате</t>
  </si>
  <si>
    <t xml:space="preserve"> - помощь при одевании раздевании </t>
  </si>
  <si>
    <t xml:space="preserve"> - умывание</t>
  </si>
  <si>
    <t xml:space="preserve"> - причесывание</t>
  </si>
  <si>
    <t xml:space="preserve"> - гигиенический уход за телом</t>
  </si>
  <si>
    <t xml:space="preserve"> - кормление в постели</t>
  </si>
  <si>
    <t xml:space="preserve"> - помощь при пользовании туалетом или судном</t>
  </si>
  <si>
    <t xml:space="preserve"> - помощь при передвижении по территории учреждения</t>
  </si>
  <si>
    <t xml:space="preserve"> - осуществление ухода за зубами или зубными протезами</t>
  </si>
  <si>
    <t xml:space="preserve"> - оказание помощи при пользовании очками или слуховыми аппаратами</t>
  </si>
  <si>
    <t xml:space="preserve"> - перестилание постели</t>
  </si>
  <si>
    <t xml:space="preserve"> - замена простыни (пеленки)</t>
  </si>
  <si>
    <t>Предоставление транспорта при необходимости доставки граждан в учреждения здравоохранения</t>
  </si>
  <si>
    <t>Уборка жилых комнат</t>
  </si>
  <si>
    <t>Оказание помощи в написании и прочтении писем:</t>
  </si>
  <si>
    <t xml:space="preserve"> - написание письма</t>
  </si>
  <si>
    <t xml:space="preserve"> - прочтение письма</t>
  </si>
  <si>
    <t>Обеспечение книгами, журналами, настольными играми и иным необходимым для организации досуга инвентарем</t>
  </si>
  <si>
    <t>Проведение первичного медицинского осмотра и первичной санитарной обработки (при поступлении)</t>
  </si>
  <si>
    <t>Оказание первичной медико-санитарной помощи:</t>
  </si>
  <si>
    <t xml:space="preserve"> - прием врача (фельдшера) в кабинете, при наличии показаний направление нуждающихся в специализированной медицинской помощи на обследование и лечение в учреждения здравоохранения (выдача направления) </t>
  </si>
  <si>
    <t xml:space="preserve"> - осмотр клиента врачом (фельдшером) в комнате проживания, при наличии показаний направление нуждающегося в специализированной медицинской помощи на обследование и лечение в учреждения здравоохранения (выдача направления)</t>
  </si>
  <si>
    <t xml:space="preserve"> - профилактика пролежней</t>
  </si>
  <si>
    <t xml:space="preserve"> - санитарно-гигиеническое просвещение населения </t>
  </si>
  <si>
    <t>Оказание помощи в выполнении процедур, связанных с сохранением здоровья:</t>
  </si>
  <si>
    <t xml:space="preserve"> - прием лекарственных препаратов</t>
  </si>
  <si>
    <t>1 услуга (в день)</t>
  </si>
  <si>
    <t xml:space="preserve"> - закапывание капель по назначению врача</t>
  </si>
  <si>
    <t xml:space="preserve"> - пользование  катетером и другими средствами медицинского назначения</t>
  </si>
  <si>
    <t xml:space="preserve"> - наблюдение за состоянием здоровья (измерение температуры тела, артериального давления)</t>
  </si>
  <si>
    <t>Содействие в получении бесплатной медицинской помощи в объеме базовой программы обязательного медицинского страхования граждан Российской Федерации, целевых программ и территориальных программ обязательного медицинского страхования в лечебно-профилактических  учреждениях</t>
  </si>
  <si>
    <t xml:space="preserve"> - запись на прием к специалисту учреждения здравоохранения</t>
  </si>
  <si>
    <t>Направление нуждающихся в специализированной медицинской помощи на обследование и лечение в учреждения здравоохранения</t>
  </si>
  <si>
    <t xml:space="preserve"> - выдача направления в учреждение здравоохранения</t>
  </si>
  <si>
    <t>Содействие в госпитализации нуждающихся в  учреждения здравоохранения:</t>
  </si>
  <si>
    <t>Содействие в экстренной госпитализации:</t>
  </si>
  <si>
    <t xml:space="preserve"> - вызов работника учреждения здравоохранения</t>
  </si>
  <si>
    <t>Содействие в плановой госпитализации:</t>
  </si>
  <si>
    <t xml:space="preserve"> - договоренность с лечебно-профилактическим учреждением о дате госпитализации</t>
  </si>
  <si>
    <t xml:space="preserve"> - сбор необходимых документов</t>
  </si>
  <si>
    <t xml:space="preserve"> - сопровождение гражданина в лечебно-профилактическое учреждение</t>
  </si>
  <si>
    <t>Содействие в направлении по медицинским показаниям на санаторно-курортное лечение</t>
  </si>
  <si>
    <t xml:space="preserve"> - помощь в оформлении необходимых документов, </t>
  </si>
  <si>
    <t xml:space="preserve"> - сопровождение клиента до ж/д, авто, авиавокзала</t>
  </si>
  <si>
    <t xml:space="preserve">Содействие в проведении медико-социальной экспертизы: </t>
  </si>
  <si>
    <t xml:space="preserve"> - запись на прием к специалистам</t>
  </si>
  <si>
    <t xml:space="preserve"> - подготовка и заполнение необходимых документов</t>
  </si>
  <si>
    <t xml:space="preserve"> - доставка гражданина транспортом учреждения в учреждения здравоохранения и службу медико-социальной экспертизы</t>
  </si>
  <si>
    <t xml:space="preserve"> - получение документов</t>
  </si>
  <si>
    <t xml:space="preserve">Содействие в получении стоматологической помощи: </t>
  </si>
  <si>
    <t xml:space="preserve"> - запись на прием к специалисту</t>
  </si>
  <si>
    <t>Содействие в получении протезно-ортопедической  помощи:</t>
  </si>
  <si>
    <t xml:space="preserve"> - подготовка необходимых документов</t>
  </si>
  <si>
    <t xml:space="preserve"> - сопровождение гражданина на протезирование</t>
  </si>
  <si>
    <t>Содействие в обеспечении техническими средствами ухода и реабилитации</t>
  </si>
  <si>
    <t xml:space="preserve"> - подготовка необходимых документов для получения технических средств ухода и реабилитации в территориальный Фонд социального страхования</t>
  </si>
  <si>
    <t xml:space="preserve">Организация прохождения диспансеризации: </t>
  </si>
  <si>
    <t xml:space="preserve"> - взаимодействие с лечебно-профилактическим учреждением в части согласования даты проведения диспансеризации</t>
  </si>
  <si>
    <t>Проведение реабилитационных мероприятий (медицинских,  социальных)</t>
  </si>
  <si>
    <t xml:space="preserve"> - ЛФК</t>
  </si>
  <si>
    <t xml:space="preserve"> - массаж</t>
  </si>
  <si>
    <t xml:space="preserve"> - физиолечение</t>
  </si>
  <si>
    <t>1 мин.</t>
  </si>
  <si>
    <t>Проведение лечебно-оздоровительных мероприятий, организация игр с детьми-инвалидами в игровых комнатах с набором различных игр</t>
  </si>
  <si>
    <t>Психодиагностика и обследование личности, социально – психологическое консультирование:</t>
  </si>
  <si>
    <t xml:space="preserve"> - психологическая диагностика</t>
  </si>
  <si>
    <t xml:space="preserve"> - социально-психологическое консультирование</t>
  </si>
  <si>
    <t>Психологическая помощь и поддержка</t>
  </si>
  <si>
    <t xml:space="preserve"> - оказание психологической помощи и поддержки, проведение психокоррекционной работы</t>
  </si>
  <si>
    <t>Организация досуга:</t>
  </si>
  <si>
    <t xml:space="preserve"> - проведение культурно-досуговых мероприятий в учреждении</t>
  </si>
  <si>
    <t>Создание условий для использования остаточных трудовых возможностей и участия  в лечебно-трудовой деятельности:</t>
  </si>
  <si>
    <t xml:space="preserve"> - проведение мероприятий по восстановлению личностного и социального статуса</t>
  </si>
  <si>
    <t xml:space="preserve"> - проведение мероприятий творческой и физкультурно-спортивной  реабилитации</t>
  </si>
  <si>
    <t>Проведение мероприятий по обучению доступным профессиональным навыкам, пользованию техническими средствами реабилитации:</t>
  </si>
  <si>
    <t xml:space="preserve"> - проведение мероприятий по обучению инвалидов пользованию техническими средствами реабилитации (в том числе для творческой и физкультурно-спортивной реабилитации)</t>
  </si>
  <si>
    <t xml:space="preserve"> - профессиональное консультирование</t>
  </si>
  <si>
    <t xml:space="preserve">Обучение ребенка-инвалида навыкам самообслуживания, персональной сохранности, поведения в быту и общественных местах, передвижению, ориентации, навыкам общения, самоконтролю </t>
  </si>
  <si>
    <t>Организация получения образования с учетом физических возможностей и умственных способностей: привитие детям-инвалидам навыков самообслуживания, поведения в быту и общественных местах, навыков общения и других форм жизнедеятельности; создание условий для дошкольного воспитания детей и получения образования по специальным программам с учетом их физических возможностей и умственных способностей; создание условий для получения школьного образования по специальным программам</t>
  </si>
  <si>
    <t>Социально-экономические услуги</t>
  </si>
  <si>
    <t xml:space="preserve">Обеспечение детей при выписке из учреждения одеждой и обувью (в случае, если отсутствует личная одежда и обувь) </t>
  </si>
  <si>
    <t>при выписке из учреждения 1ед. верхней одежды по сезону, 1 пара обуви по сезону, 1 головной убор по сезону. Для мужчин: трусы (кальсоны), майка, носки, брюки, сорочка. Для женщин: трусы (панталоны), сорочка нижняя, колготки, бюстгальтер, платье либо юбка с блузкой.</t>
  </si>
  <si>
    <t xml:space="preserve">Содействие в получении установленных законодательством мер социальной поддержки, оказание помощи в пенсионном обеспечении и предоставлении других социальных выплат </t>
  </si>
  <si>
    <t>Оказание помощи в оформлении документов</t>
  </si>
  <si>
    <t>Оказание помощи проживающим в учреждениях стационарного социального обслуживания детям-инвалидам, являющимся сиротами или лишенным родительского попечительства и достигшим 18-летнего возраста, в обеспечении их жилыми помещениями органами местного самоуправления, по месту нахождения данных учреждений либо по месту прежнего места жительства, если индивидуальная программа реабилитации инвалида предусматривает возможность осуществлять им самообслуживание и вести самостоятельный образ жизни</t>
  </si>
  <si>
    <t>АУСОН ТО ЦСП "БОМЖ"</t>
  </si>
  <si>
    <t>АУ ИГ ЦСОН "Забота"</t>
  </si>
  <si>
    <t>Приложение №2</t>
  </si>
  <si>
    <t>ПЕРЕЧЕНЬ СОЦИАЛЬНЫХ УСЛУГ, ПРЕДОСТАВЛЯЕМЫХ
ПОЛУЧАТЕЛЯМ СОЦИАЛЬНЫХ УСЛУГ В ПОЛУСТАЦИОНАРНОЙ ФОРМЕ
СОЦИАЛЬНОГО ОБСЛУЖИВАНИЯ</t>
  </si>
  <si>
    <t>Перечень социальных услуг, предоставляемых получателям социальных услуг в полустационарной форме социального обслуживания центрами социальной помощи лицам без определенного места жительства и лицам, освободившимся из исправительных учреждений территориальных органов ФСИН России, и другими юридическими лицами независимо от их организационно-правовой формы и (или) индивидуальными предпринимателями, осуществляющими деятельность, аналогичную деятельности указанных организаций</t>
  </si>
  <si>
    <t>Предоставление площади жилых помещений либо нежилых помещений для временного размещения в соответствии с порядком, установленным уполномоченным органом</t>
  </si>
  <si>
    <t>на 1 чел. в сутки</t>
  </si>
  <si>
    <t>Обеспечение питанием или продуктовым набором в соответствии с нормами, утвержденными уполномоченным органом, 2 раза в день</t>
  </si>
  <si>
    <t xml:space="preserve">Дезинфекционная обработка </t>
  </si>
  <si>
    <t>Оказание услуг индивидуально-обслуживающего характера</t>
  </si>
  <si>
    <t>Участие в предоставлении технических средств реабилитации и услуг согласно индивидуальной программе реабилитации или абилитации инвалида, заключению, выданному медицинской организацией</t>
  </si>
  <si>
    <t>Социально-педагогическая услуга</t>
  </si>
  <si>
    <t>Оказание помощи в оформлении и восстановлении документов  получателей социальных услуг</t>
  </si>
  <si>
    <t>Перечень социальных услуг, предоставляемых несовершеннолетним получателям социальных услуг в полустационарной форме социального обслуживания центрами (комплексными центрами) социального обслуживания населения, центрами социальной помощи семье и детям и другими юридическими лицами независимо от их организационно-правовой формы и (или) индивидуальными предпринимателями, осуществляющими деятельность, аналогичную деятельности указанных организаций</t>
  </si>
  <si>
    <t>Предоставление нежилых помещений, оснащенных мебелью, оборудованием, инвентарем, для организации и проведения реабилитационных и абилитационных мероприятий, трудовой деятельности, культурного и бытового обслуживания в соответствии с порядком, установленным уполномоченным органом</t>
  </si>
  <si>
    <t>Предоставление продуктового набора в соответствии с нормами, утвержденными уполномоченным органом</t>
  </si>
  <si>
    <t>Отправка за счет средств получателя социальных услуг почтовой корреспонденции</t>
  </si>
  <si>
    <t>Выполнение процедур, связанных с организацией ухода</t>
  </si>
  <si>
    <t>Проведение оздоровительных мероприятий</t>
  </si>
  <si>
    <t>Индивидуальная работа, направленная на предупреждение появления вредных привычек и избавление от них</t>
  </si>
  <si>
    <t>Консультирование по социально-медицинским вопросам</t>
  </si>
  <si>
    <t xml:space="preserve">Социально-психологическое консультирование </t>
  </si>
  <si>
    <t xml:space="preserve">Социально-педагогическая коррекция, включая диагностику и консультирование </t>
  </si>
  <si>
    <t>Подготовка  получателей социальных услуг к самостоятельной жизни</t>
  </si>
  <si>
    <t xml:space="preserve">Оказание помощи в защите прав и законных интересов получателей социальных услуг </t>
  </si>
  <si>
    <t>Социально-правовой патронаж</t>
  </si>
  <si>
    <t>Перечень социальных услуг, предоставляемых получателям социальных услуг из числа инвалидов, детей-инвалидов и детей от 0 до 3 лет с ограниченными возможностями здоровья в полустационарной форме социального обслуживания центрами (комплексными центрами) социального обслуживания населения, социально-реабилитационными центрами для несовершеннолетних, центрами реабилитации инвалидов, центрами социальной помощи семье и детям и другими юридическими лицами независимо от их организационно-правовой формы и (или) индивидуальными предпринимателями, осуществляющими деятельность, аналогичную деятельности указанных организаций</t>
  </si>
  <si>
    <t>Предоставление нежилых помещений, оснащенных мебелью, обучающим, коррекционно-развивающим оборудованием, инвентарем, для организации и проведения реабилитационных или абилитационных мероприятий в соответствии с порядком, установленным уполномоченным органом</t>
  </si>
  <si>
    <t>Консультирование по вопросам социально-бытовой адаптации и социально-средовой реабилитации</t>
  </si>
  <si>
    <t>Оказание помощи в реализации мероприятий по социально-бытовой адаптации</t>
  </si>
  <si>
    <t>Оказание помощи в подборе технических средств реабилитации (в отношении детей от 0 до 3 лет с ограниченными возможностями здоровья)</t>
  </si>
  <si>
    <t>Консультирование по вопросам медицинской реабилитации</t>
  </si>
  <si>
    <t>Оценка развития (в отношении детей от 0 до 3 лет с ограниченными возможностями здоровья)</t>
  </si>
  <si>
    <t>Проведение лечебно-оздоровительных мероприятий</t>
  </si>
  <si>
    <t>Логопедическая помощь</t>
  </si>
  <si>
    <t>Социально-медицинский патронаж (в отношении детей от 0 до 3 лет с ограниченными возможностями здоровья)</t>
  </si>
  <si>
    <t>Психологическая диагностика и обследование личности (за исключением инвалидов пенсионного возраста)</t>
  </si>
  <si>
    <t>Проведение оценки психологического климата в семье (в отношении детей от 0 до 3 лет с ограниченными возможностями здоровья)</t>
  </si>
  <si>
    <t>Социально-психологический патронаж (за исключением инвалидов пенсионного возраста)</t>
  </si>
  <si>
    <t>Проведение оценки двигательных, психических и сенсорных функций организма, оценки уровня продуктивности деятельности (в отношении детей от 0 до 3 лет с ограниченными возможностями здоровья)</t>
  </si>
  <si>
    <t>Обучение родителей (иных законных представителей), иных членов семьи получателей социальных услуг основам реабилитации или абилитации</t>
  </si>
  <si>
    <t>Обучение родителей (иных законных представителей), иных членов семьи ребенка методам развития (коррекции) коммуникации, навыкам повседневной деятельности, приемам ухода за ребенком (в отношении детей от 0 до 3 лет с ограниченными возможностями здоровья)</t>
  </si>
  <si>
    <t>Социально-педагогический патронаж (за исключением  инвалидов трудоспособного и пенсионного возраста</t>
  </si>
  <si>
    <t>Организация помощи в получении образования, в том числе профессионального образования и (или)  профессионального обучения,  инвалидами (детьми-инвалидами) в соответствии с их способностями (за исключением инвалидов пенсионного возраста)</t>
  </si>
  <si>
    <t>Оказание помощи инвалидам в трудоустройстве (за исключением детей-инвалидов, инвалидов пенсионного возраста)</t>
  </si>
  <si>
    <t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</si>
  <si>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Обучение навыкам самообслуживания, персональной сохранности, общения, поведения в быту и общественных местах, передвижению, ориентации, самоконтроля, методам реабилитации или абилитации (за исключением детей от 0 до 3 лет с ограниченными возможностями здоровья)</t>
  </si>
  <si>
    <t>Организация и проведение занятий по развитию творческих способностей, двигательной активности, а в отношении детей-инвалидов также игровой деятельности (за исключением детей от 0 до 3 лет с ограниченными возможностями здоровья).</t>
  </si>
  <si>
    <t>Проведение занятий, направленных на развитие коммуникативных, двигательных навыков, навыков повседневной деятельности, продуктивности деятельности, творческих способностей (в отношении детей от 0 до 3 лет с  ограниченными возможностями здоровья).</t>
  </si>
  <si>
    <t>Приложение № 3</t>
  </si>
  <si>
    <t>Перечень социальных услуг, предоставляемых получателям социальных услуг в форме социального обслуживания на дому центрами (комплексными центрами) социального обслуживания населения, геронтологическими центрами и другими юридическими лицами независимо от их организационно-правовой формы и (или) индивидуальными предпринимателями, осуществляющими деятельность, аналогичную деятельности указанных организаций</t>
  </si>
  <si>
    <t>Социально-бытовые услуги, предоставляемые получателям социальных услуг, нуждающимся в частичной посторонней помощи и содействии при выполнении повседневной бытовой деятельности в силу заболевания, травмы, возраста или наличия инвалидности</t>
  </si>
  <si>
    <t>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ухода, книг, газет, журналов</t>
  </si>
  <si>
    <t xml:space="preserve">Помощь в приготовлении пищи </t>
  </si>
  <si>
    <t xml:space="preserve">Доставка воды для получателей социальных услуг, проживающих в жилых помещениях без централизованного водоснабжения </t>
  </si>
  <si>
    <t>Доставка топлива от места хранения в жилое помещение для получателей социальных услуг, проживающих в жилых помещениях с печным отоплением</t>
  </si>
  <si>
    <t>Оказание услуг индивидуально-обслуживающего и гигиенического характера: общая гигиена тела</t>
  </si>
  <si>
    <t>Оказание услуг индивидуально-обслуживающего и гигиенического характера: смена нательного белья</t>
  </si>
  <si>
    <t>Оказание услуг индивидуально-обслуживающего и гигиенического характера: смена постельного белья</t>
  </si>
  <si>
    <t>Сдача за счет средств получателя социальных услуг вещей в стирку, химчистку, ремонт и обратная их доставка</t>
  </si>
  <si>
    <t xml:space="preserve">Организация помощи в проведении ремонта жилых помещений </t>
  </si>
  <si>
    <t>Уборка жилых помещений: влажная уборка от пыли с наружной поверхности мебели, подоконников</t>
  </si>
  <si>
    <t>Уборка жилых помещений: подметание пола, чистка ковровых покрытий веником</t>
  </si>
  <si>
    <t>Уборка жилых помещений: чистка ковровых покрытий пылесосом</t>
  </si>
  <si>
    <t>Уборка жилых помещений: мытье пола</t>
  </si>
  <si>
    <t>Уборка жилых помещений: вынос бытовых отходов</t>
  </si>
  <si>
    <t>Внесение за счет средств получателя социальных услуг платы за жилое помещение, коммунальные услуги, услуги связи</t>
  </si>
  <si>
    <t>Оказание помощи в получении услуг организаций торговли, бытового обслуживания, связи и других организаций, оказывающих услуги населению, в том числе на дому</t>
  </si>
  <si>
    <t>Сопровождение получателей социальных услуг к объектам социальной, инженерной и транспортной инфраструктур (в отношении инвалидов, имеющих стойкие расстройства функции зрения и самостоятельного передвижения; инвалидов, передвигающихся в кресле-коляске)</t>
  </si>
  <si>
    <t>1 мин</t>
  </si>
  <si>
    <t xml:space="preserve">Оказание помощи в организации ритуальных услуг при отсутствии у умерших получателей социальных услуг родственников либо невозможности самостоятельного осуществления погребения родственниками по состоянию здоровья </t>
  </si>
  <si>
    <t>Социально-бытовые услуги, предоставляемые получателям социальных услуг, нуждающимся в постоянной посторонней помощи, не способным к самообслуживанию, самостоятельному передвижению в силу заболевания, травмы, возраста или наличия инвалидности</t>
  </si>
  <si>
    <t>Приготовление пищи (технология «Хоспис на дому»)</t>
  </si>
  <si>
    <t>Приготовление пищи (технология «Стационар на дому»)</t>
  </si>
  <si>
    <t xml:space="preserve"> Подача пищи </t>
  </si>
  <si>
    <t xml:space="preserve">Помощь в приеме пищи (кормление) </t>
  </si>
  <si>
    <t>Доставка воды для получателей социальных услуг, проживающих в жилых помещениях без централизованного водоснабжения</t>
  </si>
  <si>
    <t xml:space="preserve">Доставка топлива от места хранения в жилое помещение для получателей социальных услуг, проживающих в жилых помещениях с печным отоплением </t>
  </si>
  <si>
    <t>Оказание услуг индивидуально-обслуживающего и гигиенического характера: мытье в бане, ванной, душе</t>
  </si>
  <si>
    <t>Оказание услуг индивидуально-обслуживающего и гигиенического характера: замена абсорбирующего белья (технология «Хоспис на дому»)</t>
  </si>
  <si>
    <t>Оказание услуг индивидуально-обслуживающего и гигиенического характера: помощь при пользовании туалетом или судном, включая обработку судна (технология «Хоспис на дому»)</t>
  </si>
  <si>
    <t>Оказание услуг индивидуально-обслуживающего и гигиенического характера: стрижка ногтей (технология «Хоспис на дому»)</t>
  </si>
  <si>
    <t>Оказание услуг индивидуально-обслуживающего и гигиенического характера: бритье бороды, усов (технология «Хоспис на дому»)</t>
  </si>
  <si>
    <t>Оказание услуг индивидуально-обслуживающего и гигиенического характера: помощь в передвижении по комнате, помощь при одевании и раздевании (технология «Хоспис на дому»)</t>
  </si>
  <si>
    <t>Оказание услуг индивидуально-обслуживающего и гигиенического характера: умывание, причесывание, осуществление ухода за зубами или зубными протезами (технология «Хоспис на дому»)</t>
  </si>
  <si>
    <t>Стирка нательного и постельного белья в машине</t>
  </si>
  <si>
    <t>Стирка нательного и постельного белья вручную</t>
  </si>
  <si>
    <t xml:space="preserve">Глаженье нательного и постельного белья </t>
  </si>
  <si>
    <t>Приобретение за счет средств получателя социальных услуг либо получение по рецептам врачей бесплатно и доставка на дом лекарственных препаратов для медицинского применения и медицинских изделий по заключению врача</t>
  </si>
  <si>
    <t>Оказание помощи  в освоении и выполнении посильных физических упражнений по рекомендации врача (в отношении получателей социальных услуг, нуждающихся в постоянной посторонней помощи, не способных к самообслуживанию, самостоятельному передвижению в силу заболевания, травмы, возраста или наличия инвалидности)</t>
  </si>
  <si>
    <t>Проведение социально-оздоровительных мероприятий</t>
  </si>
  <si>
    <t xml:space="preserve">1 курс </t>
  </si>
  <si>
    <t>Выполнение процедур, связанных с организацией ухода, наблюдением за состоянием здоровья получателей социальных услуг (для получателей социальных услуг, нуждающихся в постоянной посторонней помощи, не способных к самообслуживанию в силу заболевания)</t>
  </si>
  <si>
    <t>Сопровождение в медицинские организации при госпитализации получателей социальных услуг</t>
  </si>
  <si>
    <t>Посещение получателя социальных услуг, находящегося на лечении в стационарных условиях в медицинской организации</t>
  </si>
  <si>
    <t>Обучение практическим навыкам общего ухода за тяжелобольными получателями социальных услуг, получателями социальных услуг, имеющими ограничения жизнедеятельности, в том числе за детьми-инвалидами</t>
  </si>
  <si>
    <t>Организация помощи в получении профессионального образования и (или) профессионального обучения инвалидами в соответствии с их способностями</t>
  </si>
  <si>
    <t xml:space="preserve">Социально-правовые услуги </t>
  </si>
  <si>
    <t>Содействие в получении предусмотренных федеральным законодательством и законодательством Тюменской области мер социальной поддержки</t>
  </si>
  <si>
    <t>Обучение навыкам самообслуживания, персональной сохранности, поведения в быту и общественных местах (на дому)</t>
  </si>
  <si>
    <t>Обучение навыкам самообслуживания, персональной сохранности, поведения в быту и общественных местах (консультирование по телефону в рамках технологии «сопровождаемое проживание)</t>
  </si>
  <si>
    <t>Перечень социальных услуг, предоставляемых получателям социальных услуг из числа многодетных семей, а также неполных семей с ребенком-инвалидом, имеющим в индивидуальной программе реабилитации или абилитации третью степень ограничения способности к самообслуживанию, признанным нуждающимися в частичной посторонней помощи, в форме социального обслуживания на дому центрами (комплексными центрами) социального обслуживания населения, центрами социальной помощи семье и детям и другими юридическими лицами независимо от их организационно-правовой формы и (или) индивидуальными предпринимателями, осуществляющими деятельность, аналогичную деятельности указанных организаций</t>
  </si>
  <si>
    <t>Обеспечение кратковременного присмотра за детьми</t>
  </si>
  <si>
    <t>Приложение № 4</t>
  </si>
  <si>
    <t xml:space="preserve">ПЕРЕЧЕНЬ СРОЧНЫХ СОЦИАЛЬНЫХ УСЛУГ, ПРЕДОСТАВЛЯЕМЫХ
ПОЛУЧАТЕЛЯМ СОЦИАЛЬНЫХ УСЛУГ В ПОЛУСТАЦИОНАРНОЙ ФОРМЕ
СОЦИАЛЬНОГО ОБСЛУЖИВАНИЯ, В ФОРМЕ СОЦИАЛЬНОГО ОБСЛУЖИВАНИЯ
НА ДОМУ
</t>
  </si>
  <si>
    <t xml:space="preserve"> Перечень срочных социальных услуг, предоставляемых получателям социальных услуг в полустационарной форме социального обслуживания, в форме социального обслуживания на дому центрами (комплексными центрами) социального обслуживания населения, геронтологическими центрами, социально-реабилитационными центрами для несовершеннолетних, центрами социальной помощи семье и детям, центрами реабилитации инвалидов, центрами социальной помощи лицам без определенного места жительства и лицам, освободившимся из исправительных учреждений территориальных органов ФСИН России, и другими юридическими лицами независимо от их организационно-правовой формы и (или) индивидуальными предпринимателями, осуществляющими деятельность, аналогичную деятельности указанных организаций</t>
  </si>
  <si>
    <t>Социальные услуги</t>
  </si>
  <si>
    <t>Оказание содействия получателям социальных услуг в предоставлении им предусмотренных федеральным законодательством и законодательством Тюменской области мер социальной поддержки, социального обслуживания, реализации индивидуальной программы реабилитации или абилитации инвалида, в улучшении жилищных условий</t>
  </si>
  <si>
    <t>Обеспечение одеждой, обувью и другими предметами первой необходимости</t>
  </si>
  <si>
    <t>Обеспечение продуктовым набором семей с детьми согласно нормам, утвержденным уполномоченным органом</t>
  </si>
  <si>
    <t>Обеспечение продуктовым набором лиц БОМЖ согласно нормам, утвержденным уполномоченным органом</t>
  </si>
  <si>
    <t>Обеспечение бесплатным горячим питанием лиц БОМЖ согласно нормам, утвержденным уполномоченным органом</t>
  </si>
  <si>
    <t>Содействие в получении временного жилого помещения</t>
  </si>
  <si>
    <t>Содействие в помещении ребенка в специализированное учреждение для несовершеннолетних, нуждающихся в социальной реабилитации</t>
  </si>
  <si>
    <t>Содействие в получении экстренной психологической помощи (в том числе по телефону, посредством информационно-телекоммуникационной сети Интернет, а также с привлечением священнослужителей)</t>
  </si>
  <si>
    <t>Психологическое консультирование</t>
  </si>
  <si>
    <t>Психологическая коррекция</t>
  </si>
  <si>
    <t>Психологические тренинги</t>
  </si>
  <si>
    <t>Сопровождение семей с детьми, в том числе замещающих семей, семей с детьми-инвалидами</t>
  </si>
  <si>
    <t>Социальная адаптация и сопровождение детей-сирот и детей, оставшихся без попечения родителей, лиц из числа детей-сирот и детей, оставшихся без попечения родителей</t>
  </si>
  <si>
    <t>Содействие в жизнеустройстве детей, находящихся в семьях, в которых родители своими действиями (бездействием) создают условия, представляющие угрозу жизни или здоровью либо препятствующие их нормальному воспитанию и развитию, детей-сирот, детей, оставшихся без попечения родителей, включая обследование условий жизни</t>
  </si>
  <si>
    <t>Привлечение получателей социальных услуг к участию в группах взаимоподдержки, клубах общения</t>
  </si>
  <si>
    <t>Социально-педагогическая диагностика</t>
  </si>
  <si>
    <t>Социально-педагогическое консультирование</t>
  </si>
  <si>
    <t>Предоставление услуг службы транспортного обслуживания отдельных категорий граждан</t>
  </si>
  <si>
    <t>Приложение № 6</t>
  </si>
  <si>
    <t xml:space="preserve">
 Перечень социальных услуг, предоставляемых получателям социальных услуг из числа многодетных семей, а также неполных семей с ребенком-инвалидом, имеющим в индивидуальной программе реабилитации или абилитации третью степень ограничения способности к самообслуживанию, признанным нуждающимися в частичной посторонней помощи, в форме социального обслуживания на дому
</t>
  </si>
  <si>
    <t xml:space="preserve">Оказание услуг индивидуально-обслуживающего и гигиенического характера </t>
  </si>
  <si>
    <t xml:space="preserve">Уборка жилых помещений </t>
  </si>
  <si>
    <t>Оказание помощи в получении услуг предприятий торговли, бытового обслуживания, связи и других предприятий, оказывающих услуги населению, в том числе на дому</t>
  </si>
  <si>
    <t>Подача пищи:</t>
  </si>
  <si>
    <t xml:space="preserve"> - стационар на дому</t>
  </si>
  <si>
    <t xml:space="preserve"> - хоспис на дому</t>
  </si>
  <si>
    <t>Оказание услуг индивидуально-обслуживающего и гигиенического характера:</t>
  </si>
  <si>
    <t xml:space="preserve">Стирка нательного и постельного белья: </t>
  </si>
  <si>
    <t xml:space="preserve"> - в машине</t>
  </si>
  <si>
    <t xml:space="preserve"> -  вручные</t>
  </si>
  <si>
    <t>Приобретение за счет средств получателя социальных услуг либо получение по рецептам врачей бесплатно и доставка на дом лекарственных средств и медицинских изделий по заключению врача</t>
  </si>
  <si>
    <t>1 услуга (1 курс)</t>
  </si>
  <si>
    <t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детей-инвалидов, во всех формах социального обслуживания</t>
  </si>
  <si>
    <t>Обучение навыкам самообслуживания, персональной сохранности, поведения в быту и общественных местах</t>
  </si>
  <si>
    <t>Помощь в приготовлении пищи (не более 2 раз в неделю продолжительностью не более 30 мин. в день посещения)</t>
  </si>
  <si>
    <t>Доставка топлива от места хранения в жилое помещение для получателей социальных услуг, проживающих в жилых помещениях с печным отоплением (не более 7 кг за 1 поднос дров (не более 3 доставок дров из поленницы в день посещения))</t>
  </si>
  <si>
    <t>Топка печей для получателей социальных услуг, проживающих в жилых помещениях с печным отоплением (не более 3 раз в неделю (вынос золы))</t>
  </si>
  <si>
    <t xml:space="preserve">Сдача за счет средств получателя социальных услуг вещей в стирку, химчистку, ремонт и обратная их доставка (не более 1 раза в месяц 7 кг за одну доставку) </t>
  </si>
  <si>
    <t>Организация помощи в проведении ремонта жилых помещений (вызов на дом специалиста для устранения неисправностей)</t>
  </si>
  <si>
    <t>Оказание помощи в организации ритуальных услуг при отсутствии у умерших получателей социальных услуг родственников либо невозможности самостоятельного осуществления погребения родственниками по состоянию здоровья  (вызов специализированных служб)</t>
  </si>
  <si>
    <t>Помощь в приеме пищи (кормление)</t>
  </si>
  <si>
    <t>Оказание услуг индивидуально-обслуживающего и гигиенического характера</t>
  </si>
  <si>
    <t>Стирка нательного и постельного белья (тариф на услугу включает 3 кг)</t>
  </si>
  <si>
    <t>Бесплатно</t>
  </si>
  <si>
    <t>Подача пищи «Стационара на дому»</t>
  </si>
  <si>
    <t>Подача пищи «Хосписа на дому»</t>
  </si>
  <si>
    <t>Помощь в приеме пищи (кормление) «Стационара на дому»</t>
  </si>
  <si>
    <t>Помощь в приеме пищи (кормление) «Хосписа на дому»</t>
  </si>
  <si>
    <t>Оказание услуг индивидуально-обслуживающего и гигиенического характера «Стационара на дому»</t>
  </si>
  <si>
    <t>Оказание услуг индивидуально-обслуживающего и гигиенического характера «Хосписа на дому»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</si>
</sst>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i/>
      <sz val="11"/>
      <color rgb="FF7F7F7F"/>
      <name val="Calibri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name val="Arial"/>
      <family val="2"/>
      <charset val="1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1"/>
    </font>
    <font>
      <sz val="9"/>
      <name val="Arial"/>
      <family val="2"/>
      <charset val="204"/>
    </font>
    <font>
      <sz val="8"/>
      <color rgb="FF000000"/>
      <name val="Calibri"/>
      <family val="2"/>
      <charset val="204"/>
    </font>
    <font>
      <sz val="8"/>
      <name val="Arial"/>
      <family val="2"/>
      <charset val="204"/>
    </font>
    <font>
      <b/>
      <sz val="8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1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trike/>
      <sz val="12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99CC"/>
        <bgColor rgb="FFFF8080"/>
      </patternFill>
    </fill>
    <fill>
      <patternFill patternType="solid">
        <fgColor rgb="FF008000"/>
        <bgColor rgb="FF008080"/>
      </patternFill>
    </fill>
    <fill>
      <patternFill patternType="solid">
        <fgColor rgb="FF99CC00"/>
        <bgColor rgb="FFFFCC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EEECE1"/>
      </patternFill>
    </fill>
    <fill>
      <patternFill patternType="solid">
        <fgColor rgb="FFFF6600"/>
        <bgColor rgb="FFFF9900"/>
      </patternFill>
    </fill>
    <fill>
      <patternFill patternType="solid">
        <fgColor rgb="FFFFCC00"/>
        <bgColor rgb="FFFFFF00"/>
      </patternFill>
    </fill>
    <fill>
      <patternFill patternType="solid">
        <fgColor rgb="FF99CCFF"/>
        <bgColor rgb="FFCCCCFF"/>
      </patternFill>
    </fill>
    <fill>
      <patternFill patternType="solid">
        <fgColor rgb="FFEEECE1"/>
        <bgColor rgb="FFFFFFFF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Border="0" applyProtection="0"/>
  </cellStyleXfs>
  <cellXfs count="171">
    <xf numFmtId="0" fontId="0" fillId="0" borderId="0" xfId="0"/>
    <xf numFmtId="0" fontId="9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6" borderId="1" xfId="1" applyFont="1" applyFill="1" applyBorder="1" applyAlignment="1" applyProtection="1">
      <alignment horizontal="center" vertical="center" wrapText="1"/>
    </xf>
    <xf numFmtId="0" fontId="9" fillId="6" borderId="3" xfId="1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1" fillId="6" borderId="1" xfId="1" applyFont="1" applyFill="1" applyBorder="1" applyAlignment="1" applyProtection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right" vertical="center"/>
    </xf>
    <xf numFmtId="0" fontId="9" fillId="6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8" fillId="6" borderId="0" xfId="0" applyFont="1" applyFill="1"/>
    <xf numFmtId="1" fontId="8" fillId="6" borderId="0" xfId="0" applyNumberFormat="1" applyFont="1" applyFill="1"/>
    <xf numFmtId="0" fontId="9" fillId="6" borderId="0" xfId="0" applyFont="1" applyFill="1" applyBorder="1" applyAlignment="1">
      <alignment horizontal="center"/>
    </xf>
    <xf numFmtId="0" fontId="10" fillId="6" borderId="0" xfId="0" applyFont="1" applyFill="1" applyAlignment="1">
      <alignment horizontal="right" wrapText="1"/>
    </xf>
    <xf numFmtId="0" fontId="9" fillId="6" borderId="0" xfId="0" applyFont="1" applyFill="1" applyAlignment="1">
      <alignment horizontal="center"/>
    </xf>
    <xf numFmtId="2" fontId="13" fillId="6" borderId="1" xfId="0" applyNumberFormat="1" applyFont="1" applyFill="1" applyBorder="1" applyAlignment="1">
      <alignment horizontal="left" vertical="center" wrapText="1"/>
    </xf>
    <xf numFmtId="2" fontId="8" fillId="6" borderId="1" xfId="0" applyNumberFormat="1" applyFont="1" applyFill="1" applyBorder="1" applyAlignment="1">
      <alignment horizontal="center" vertical="center" wrapText="1"/>
    </xf>
    <xf numFmtId="3" fontId="8" fillId="6" borderId="1" xfId="0" applyNumberFormat="1" applyFont="1" applyFill="1" applyBorder="1" applyAlignment="1">
      <alignment horizontal="center" vertical="center" wrapText="1"/>
    </xf>
    <xf numFmtId="2" fontId="8" fillId="6" borderId="1" xfId="0" applyNumberFormat="1" applyFont="1" applyFill="1" applyBorder="1" applyAlignment="1">
      <alignment horizontal="left" vertical="center" wrapText="1"/>
    </xf>
    <xf numFmtId="2" fontId="14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wrapText="1"/>
    </xf>
    <xf numFmtId="0" fontId="8" fillId="6" borderId="1" xfId="0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1" fontId="8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wrapText="1"/>
    </xf>
    <xf numFmtId="0" fontId="8" fillId="6" borderId="5" xfId="0" applyFont="1" applyFill="1" applyBorder="1" applyAlignment="1">
      <alignment horizontal="center" vertical="center"/>
    </xf>
    <xf numFmtId="1" fontId="8" fillId="6" borderId="6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wrapText="1"/>
    </xf>
    <xf numFmtId="2" fontId="15" fillId="6" borderId="1" xfId="0" applyNumberFormat="1" applyFont="1" applyFill="1" applyBorder="1" applyAlignment="1">
      <alignment horizontal="left" vertical="center" wrapText="1"/>
    </xf>
    <xf numFmtId="2" fontId="13" fillId="6" borderId="1" xfId="0" applyNumberFormat="1" applyFont="1" applyFill="1" applyBorder="1" applyAlignment="1">
      <alignment horizontal="center" vertical="center" wrapText="1"/>
    </xf>
    <xf numFmtId="1" fontId="13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top" wrapText="1"/>
    </xf>
    <xf numFmtId="0" fontId="1" fillId="6" borderId="0" xfId="0" applyFont="1" applyFill="1"/>
    <xf numFmtId="0" fontId="1" fillId="6" borderId="0" xfId="0" applyFont="1" applyFill="1" applyAlignment="1">
      <alignment horizontal="right"/>
    </xf>
    <xf numFmtId="0" fontId="8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7" fillId="6" borderId="0" xfId="0" applyFont="1" applyFill="1" applyBorder="1" applyAlignment="1">
      <alignment horizontal="right"/>
    </xf>
    <xf numFmtId="0" fontId="17" fillId="6" borderId="0" xfId="0" applyFont="1" applyFill="1"/>
    <xf numFmtId="0" fontId="8" fillId="6" borderId="1" xfId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/>
    <xf numFmtId="1" fontId="8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18" fillId="0" borderId="0" xfId="0" applyFont="1" applyAlignment="1">
      <alignment horizontal="center" vertical="center"/>
    </xf>
    <xf numFmtId="2" fontId="6" fillId="7" borderId="1" xfId="0" applyNumberFormat="1" applyFont="1" applyFill="1" applyBorder="1" applyAlignment="1">
      <alignment horizontal="center" vertical="center" wrapText="1"/>
    </xf>
    <xf numFmtId="2" fontId="20" fillId="7" borderId="1" xfId="0" applyNumberFormat="1" applyFont="1" applyFill="1" applyBorder="1" applyAlignment="1">
      <alignment horizontal="center" vertical="center" wrapText="1"/>
    </xf>
    <xf numFmtId="2" fontId="6" fillId="8" borderId="1" xfId="0" applyNumberFormat="1" applyFont="1" applyFill="1" applyBorder="1" applyAlignment="1">
      <alignment horizontal="center" vertical="center" wrapText="1"/>
    </xf>
    <xf numFmtId="2" fontId="20" fillId="8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left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1" xfId="0" applyBorder="1"/>
    <xf numFmtId="2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2" fontId="20" fillId="0" borderId="1" xfId="0" applyNumberFormat="1" applyFont="1" applyBorder="1" applyAlignment="1">
      <alignment wrapText="1"/>
    </xf>
    <xf numFmtId="2" fontId="23" fillId="5" borderId="1" xfId="0" applyNumberFormat="1" applyFont="1" applyFill="1" applyBorder="1" applyAlignment="1">
      <alignment wrapText="1"/>
    </xf>
    <xf numFmtId="2" fontId="6" fillId="0" borderId="1" xfId="0" applyNumberFormat="1" applyFont="1" applyBorder="1" applyAlignment="1">
      <alignment vertical="center" wrapText="1"/>
    </xf>
    <xf numFmtId="2" fontId="23" fillId="5" borderId="1" xfId="0" applyNumberFormat="1" applyFont="1" applyFill="1" applyBorder="1" applyAlignment="1">
      <alignment horizontal="center" vertical="center" wrapText="1"/>
    </xf>
    <xf numFmtId="2" fontId="24" fillId="0" borderId="1" xfId="0" applyNumberFormat="1" applyFont="1" applyBorder="1" applyAlignment="1">
      <alignment wrapText="1"/>
    </xf>
    <xf numFmtId="2" fontId="25" fillId="0" borderId="1" xfId="0" applyNumberFormat="1" applyFont="1" applyBorder="1" applyAlignment="1">
      <alignment wrapText="1"/>
    </xf>
    <xf numFmtId="0" fontId="13" fillId="6" borderId="0" xfId="0" applyFont="1" applyFill="1" applyAlignment="1">
      <alignment wrapText="1"/>
    </xf>
    <xf numFmtId="0" fontId="13" fillId="6" borderId="0" xfId="0" applyFont="1" applyFill="1"/>
    <xf numFmtId="0" fontId="8" fillId="6" borderId="0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1" fontId="8" fillId="6" borderId="1" xfId="0" applyNumberFormat="1" applyFont="1" applyFill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wrapText="1"/>
    </xf>
    <xf numFmtId="1" fontId="8" fillId="6" borderId="4" xfId="0" applyNumberFormat="1" applyFont="1" applyFill="1" applyBorder="1" applyAlignment="1">
      <alignment wrapText="1"/>
    </xf>
    <xf numFmtId="1" fontId="13" fillId="6" borderId="1" xfId="0" applyNumberFormat="1" applyFont="1" applyFill="1" applyBorder="1" applyAlignment="1">
      <alignment horizontal="center" vertical="center" wrapText="1"/>
    </xf>
    <xf numFmtId="1" fontId="13" fillId="6" borderId="1" xfId="0" applyNumberFormat="1" applyFont="1" applyFill="1" applyBorder="1" applyAlignment="1">
      <alignment wrapText="1"/>
    </xf>
    <xf numFmtId="1" fontId="13" fillId="6" borderId="1" xfId="0" applyNumberFormat="1" applyFont="1" applyFill="1" applyBorder="1" applyAlignment="1">
      <alignment horizontal="left" vertical="center" wrapText="1"/>
    </xf>
    <xf numFmtId="1" fontId="13" fillId="6" borderId="1" xfId="0" applyNumberFormat="1" applyFont="1" applyFill="1" applyBorder="1" applyAlignment="1">
      <alignment horizontal="left" wrapText="1"/>
    </xf>
    <xf numFmtId="1" fontId="13" fillId="6" borderId="1" xfId="0" applyNumberFormat="1" applyFont="1" applyFill="1" applyBorder="1" applyAlignment="1">
      <alignment vertical="center" wrapText="1"/>
    </xf>
    <xf numFmtId="2" fontId="8" fillId="6" borderId="2" xfId="0" applyNumberFormat="1" applyFont="1" applyFill="1" applyBorder="1" applyAlignment="1">
      <alignment vertical="center" wrapText="1"/>
    </xf>
    <xf numFmtId="2" fontId="8" fillId="6" borderId="2" xfId="0" applyNumberFormat="1" applyFont="1" applyFill="1" applyBorder="1" applyAlignment="1">
      <alignment horizontal="left" vertical="center" wrapText="1"/>
    </xf>
    <xf numFmtId="2" fontId="13" fillId="6" borderId="2" xfId="0" applyNumberFormat="1" applyFont="1" applyFill="1" applyBorder="1" applyAlignment="1">
      <alignment vertical="center" wrapText="1"/>
    </xf>
    <xf numFmtId="3" fontId="13" fillId="6" borderId="1" xfId="0" applyNumberFormat="1" applyFont="1" applyFill="1" applyBorder="1" applyAlignment="1">
      <alignment horizontal="center" vertical="center" wrapText="1"/>
    </xf>
    <xf numFmtId="49" fontId="13" fillId="6" borderId="1" xfId="0" applyNumberFormat="1" applyFont="1" applyFill="1" applyBorder="1" applyAlignment="1">
      <alignment horizontal="left" vertical="center" wrapText="1"/>
    </xf>
    <xf numFmtId="2" fontId="13" fillId="6" borderId="2" xfId="0" applyNumberFormat="1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3" fontId="13" fillId="6" borderId="3" xfId="0" applyNumberFormat="1" applyFont="1" applyFill="1" applyBorder="1" applyAlignment="1">
      <alignment horizontal="center" vertical="center" wrapText="1"/>
    </xf>
    <xf numFmtId="2" fontId="13" fillId="6" borderId="4" xfId="0" applyNumberFormat="1" applyFont="1" applyFill="1" applyBorder="1" applyAlignment="1">
      <alignment horizontal="left" vertical="center" wrapText="1"/>
    </xf>
    <xf numFmtId="2" fontId="13" fillId="6" borderId="8" xfId="0" applyNumberFormat="1" applyFont="1" applyFill="1" applyBorder="1" applyAlignment="1">
      <alignment horizontal="left" vertical="center" wrapText="1"/>
    </xf>
    <xf numFmtId="0" fontId="16" fillId="6" borderId="8" xfId="0" applyFont="1" applyFill="1" applyBorder="1" applyAlignment="1">
      <alignment horizontal="center" vertical="center"/>
    </xf>
    <xf numFmtId="0" fontId="10" fillId="6" borderId="0" xfId="0" applyFont="1" applyFill="1" applyAlignment="1">
      <alignment wrapText="1"/>
    </xf>
    <xf numFmtId="2" fontId="13" fillId="0" borderId="3" xfId="0" applyNumberFormat="1" applyFont="1" applyBorder="1" applyAlignment="1" applyProtection="1">
      <alignment horizontal="left" vertical="center" wrapText="1"/>
    </xf>
    <xf numFmtId="2" fontId="13" fillId="0" borderId="3" xfId="0" applyNumberFormat="1" applyFont="1" applyBorder="1" applyAlignment="1" applyProtection="1">
      <alignment horizontal="center" vertical="center" wrapText="1"/>
    </xf>
    <xf numFmtId="1" fontId="13" fillId="0" borderId="9" xfId="0" applyNumberFormat="1" applyFont="1" applyBorder="1" applyAlignment="1" applyProtection="1">
      <alignment horizontal="center" vertical="center" wrapText="1"/>
    </xf>
    <xf numFmtId="1" fontId="13" fillId="0" borderId="3" xfId="0" applyNumberFormat="1" applyFont="1" applyBorder="1" applyAlignment="1" applyProtection="1">
      <alignment horizontal="center" vertical="center" wrapText="1"/>
    </xf>
    <xf numFmtId="2" fontId="27" fillId="6" borderId="2" xfId="0" applyNumberFormat="1" applyFont="1" applyFill="1" applyBorder="1" applyAlignment="1">
      <alignment vertical="center" wrapText="1"/>
    </xf>
    <xf numFmtId="2" fontId="27" fillId="6" borderId="1" xfId="0" applyNumberFormat="1" applyFont="1" applyFill="1" applyBorder="1" applyAlignment="1">
      <alignment horizontal="center" vertical="center" wrapText="1"/>
    </xf>
    <xf numFmtId="3" fontId="27" fillId="6" borderId="1" xfId="0" applyNumberFormat="1" applyFont="1" applyFill="1" applyBorder="1" applyAlignment="1">
      <alignment horizontal="center" vertical="center" wrapText="1"/>
    </xf>
    <xf numFmtId="2" fontId="27" fillId="6" borderId="1" xfId="0" applyNumberFormat="1" applyFont="1" applyFill="1" applyBorder="1" applyAlignment="1">
      <alignment horizontal="left" vertical="center" wrapText="1"/>
    </xf>
    <xf numFmtId="2" fontId="27" fillId="6" borderId="2" xfId="0" applyNumberFormat="1" applyFont="1" applyFill="1" applyBorder="1" applyAlignment="1">
      <alignment horizontal="left" vertical="center" wrapText="1"/>
    </xf>
    <xf numFmtId="2" fontId="8" fillId="5" borderId="2" xfId="0" applyNumberFormat="1" applyFont="1" applyFill="1" applyBorder="1" applyAlignment="1">
      <alignment horizontal="left" vertical="center" wrapText="1"/>
    </xf>
    <xf numFmtId="2" fontId="8" fillId="5" borderId="1" xfId="0" applyNumberFormat="1" applyFont="1" applyFill="1" applyBorder="1" applyAlignment="1">
      <alignment horizontal="center" vertical="center" wrapText="1"/>
    </xf>
    <xf numFmtId="3" fontId="28" fillId="5" borderId="1" xfId="0" applyNumberFormat="1" applyFont="1" applyFill="1" applyBorder="1" applyAlignment="1">
      <alignment horizontal="center" vertical="center" wrapText="1"/>
    </xf>
    <xf numFmtId="2" fontId="13" fillId="10" borderId="1" xfId="0" applyNumberFormat="1" applyFont="1" applyFill="1" applyBorder="1" applyAlignment="1">
      <alignment horizontal="left" vertical="center" wrapText="1"/>
    </xf>
    <xf numFmtId="2" fontId="13" fillId="10" borderId="1" xfId="0" applyNumberFormat="1" applyFont="1" applyFill="1" applyBorder="1" applyAlignment="1">
      <alignment horizontal="center" vertical="center" wrapText="1"/>
    </xf>
    <xf numFmtId="3" fontId="13" fillId="10" borderId="1" xfId="0" applyNumberFormat="1" applyFont="1" applyFill="1" applyBorder="1" applyAlignment="1">
      <alignment horizontal="center" vertical="center" wrapText="1"/>
    </xf>
    <xf numFmtId="2" fontId="8" fillId="10" borderId="1" xfId="0" applyNumberFormat="1" applyFont="1" applyFill="1" applyBorder="1" applyAlignment="1">
      <alignment horizontal="left" vertical="center" wrapText="1"/>
    </xf>
    <xf numFmtId="2" fontId="8" fillId="10" borderId="1" xfId="0" applyNumberFormat="1" applyFont="1" applyFill="1" applyBorder="1" applyAlignment="1">
      <alignment horizontal="center" vertical="center" wrapText="1"/>
    </xf>
    <xf numFmtId="3" fontId="8" fillId="10" borderId="1" xfId="0" applyNumberFormat="1" applyFont="1" applyFill="1" applyBorder="1" applyAlignment="1">
      <alignment horizontal="center" vertical="center" wrapText="1"/>
    </xf>
    <xf numFmtId="2" fontId="8" fillId="10" borderId="2" xfId="0" applyNumberFormat="1" applyFont="1" applyFill="1" applyBorder="1" applyAlignment="1">
      <alignment horizontal="left" vertical="center" wrapText="1"/>
    </xf>
    <xf numFmtId="3" fontId="8" fillId="10" borderId="4" xfId="0" applyNumberFormat="1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2" fontId="8" fillId="10" borderId="6" xfId="0" applyNumberFormat="1" applyFont="1" applyFill="1" applyBorder="1" applyAlignment="1">
      <alignment horizontal="center" vertical="center" wrapText="1"/>
    </xf>
    <xf numFmtId="2" fontId="8" fillId="5" borderId="1" xfId="0" applyNumberFormat="1" applyFont="1" applyFill="1" applyBorder="1" applyAlignment="1">
      <alignment horizontal="left" vertical="center" wrapText="1"/>
    </xf>
    <xf numFmtId="3" fontId="8" fillId="5" borderId="3" xfId="0" applyNumberFormat="1" applyFont="1" applyFill="1" applyBorder="1" applyAlignment="1">
      <alignment horizontal="center" vertical="center" wrapText="1"/>
    </xf>
    <xf numFmtId="2" fontId="8" fillId="5" borderId="3" xfId="0" applyNumberFormat="1" applyFont="1" applyFill="1" applyBorder="1" applyAlignment="1">
      <alignment horizontal="center" vertical="center" wrapText="1"/>
    </xf>
    <xf numFmtId="2" fontId="27" fillId="10" borderId="1" xfId="0" applyNumberFormat="1" applyFont="1" applyFill="1" applyBorder="1" applyAlignment="1">
      <alignment horizontal="center" vertical="center" wrapText="1"/>
    </xf>
    <xf numFmtId="3" fontId="8" fillId="10" borderId="3" xfId="0" applyNumberFormat="1" applyFont="1" applyFill="1" applyBorder="1" applyAlignment="1">
      <alignment horizontal="center" vertical="center" wrapText="1"/>
    </xf>
    <xf numFmtId="2" fontId="8" fillId="10" borderId="3" xfId="0" applyNumberFormat="1" applyFont="1" applyFill="1" applyBorder="1" applyAlignment="1">
      <alignment horizontal="center" vertical="center" wrapText="1"/>
    </xf>
    <xf numFmtId="3" fontId="27" fillId="6" borderId="3" xfId="0" applyNumberFormat="1" applyFont="1" applyFill="1" applyBorder="1" applyAlignment="1">
      <alignment horizontal="center" vertical="center" wrapText="1"/>
    </xf>
    <xf numFmtId="2" fontId="27" fillId="6" borderId="3" xfId="0" applyNumberFormat="1" applyFont="1" applyFill="1" applyBorder="1" applyAlignment="1">
      <alignment horizontal="center" vertical="center" wrapText="1"/>
    </xf>
    <xf numFmtId="0" fontId="27" fillId="6" borderId="1" xfId="1" applyFont="1" applyFill="1" applyBorder="1" applyAlignment="1" applyProtection="1">
      <alignment horizontal="center" vertical="center" wrapText="1"/>
    </xf>
    <xf numFmtId="2" fontId="8" fillId="5" borderId="4" xfId="0" applyNumberFormat="1" applyFont="1" applyFill="1" applyBorder="1" applyAlignment="1">
      <alignment horizontal="left"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wrapText="1"/>
    </xf>
    <xf numFmtId="0" fontId="9" fillId="6" borderId="7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 vertical="center" wrapText="1"/>
    </xf>
    <xf numFmtId="0" fontId="19" fillId="0" borderId="1" xfId="1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9" fillId="5" borderId="1" xfId="1" applyFont="1" applyFill="1" applyBorder="1" applyAlignment="1" applyProtection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2" fontId="22" fillId="9" borderId="1" xfId="0" applyNumberFormat="1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right" vertical="center" wrapText="1"/>
    </xf>
    <xf numFmtId="0" fontId="15" fillId="6" borderId="0" xfId="0" applyFont="1" applyFill="1" applyBorder="1" applyAlignment="1">
      <alignment horizontal="center" wrapText="1"/>
    </xf>
    <xf numFmtId="0" fontId="8" fillId="6" borderId="7" xfId="0" applyFont="1" applyFill="1" applyBorder="1" applyAlignment="1">
      <alignment horizontal="center" vertical="center" wrapText="1"/>
    </xf>
    <xf numFmtId="1" fontId="11" fillId="6" borderId="1" xfId="1" applyNumberFormat="1" applyFont="1" applyFill="1" applyBorder="1" applyAlignment="1" applyProtection="1">
      <alignment horizontal="center" vertical="center" wrapText="1"/>
    </xf>
    <xf numFmtId="1" fontId="9" fillId="6" borderId="1" xfId="1" applyNumberFormat="1" applyFont="1" applyFill="1" applyBorder="1" applyAlignment="1" applyProtection="1">
      <alignment horizontal="center" vertical="center" wrapText="1"/>
    </xf>
    <xf numFmtId="1" fontId="9" fillId="6" borderId="1" xfId="0" applyNumberFormat="1" applyFont="1" applyFill="1" applyBorder="1" applyAlignment="1">
      <alignment horizontal="center" wrapText="1"/>
    </xf>
    <xf numFmtId="1" fontId="9" fillId="6" borderId="1" xfId="0" applyNumberFormat="1" applyFont="1" applyFill="1" applyBorder="1" applyAlignment="1">
      <alignment horizontal="center" vertical="center" wrapText="1"/>
    </xf>
    <xf numFmtId="1" fontId="15" fillId="6" borderId="1" xfId="0" applyNumberFormat="1" applyFont="1" applyFill="1" applyBorder="1" applyAlignment="1">
      <alignment horizontal="center" vertical="center" wrapText="1"/>
    </xf>
    <xf numFmtId="1" fontId="15" fillId="6" borderId="1" xfId="0" applyNumberFormat="1" applyFont="1" applyFill="1" applyBorder="1" applyAlignment="1">
      <alignment horizontal="center" wrapText="1"/>
    </xf>
    <xf numFmtId="2" fontId="9" fillId="6" borderId="2" xfId="0" applyNumberFormat="1" applyFont="1" applyFill="1" applyBorder="1" applyAlignment="1">
      <alignment horizontal="center" vertical="center" wrapText="1"/>
    </xf>
    <xf numFmtId="2" fontId="9" fillId="6" borderId="1" xfId="0" applyNumberFormat="1" applyFont="1" applyFill="1" applyBorder="1" applyAlignment="1">
      <alignment horizontal="center" vertical="center" wrapText="1"/>
    </xf>
    <xf numFmtId="2" fontId="15" fillId="6" borderId="1" xfId="0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2" fontId="26" fillId="0" borderId="3" xfId="0" applyNumberFormat="1" applyFont="1" applyBorder="1" applyAlignment="1" applyProtection="1">
      <alignment horizontal="center" vertical="center" wrapText="1"/>
    </xf>
    <xf numFmtId="3" fontId="8" fillId="1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ояснение" xfId="1" builtinId="53" customBuiltin="1"/>
  </cellStyles>
  <dxfs count="310"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  <dxf>
      <font>
        <b val="0"/>
        <i/>
        <strike val="0"/>
        <outline val="0"/>
        <shadow val="0"/>
        <u val="none"/>
        <color rgb="FF7F7F7F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depsoc16/&#1052;&#1086;&#1080;%20&#1076;&#1086;&#1082;&#1091;&#1084;&#1077;&#1085;&#1090;&#1099;/&#1057;&#1090;&#1072;&#1094;&#1080;&#1086;&#1085;&#1072;&#1088;&#1099;/&#1058;&#1072;&#1088;&#1080;&#1092;&#1099;%202012%20&#1075;&#1086;&#1076;/&#1076;&#1083;&#1103;%20&#1055;&#1056;&#1045;&#1044;&#1045;&#1051;&#1054;&#1042;!!!!(&#1087;&#1086;&#1089;&#1083;&#1077;&#1076;&#1085;&#1080;&#1081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&#1040;&#1076;&#1084;&#1080;&#1085;&#1080;&#1089;&#1090;&#1088;&#1072;&#1090;&#1086;&#1088;/&#1056;&#1072;&#1073;&#1086;&#1095;&#1080;&#1081;%20&#1089;&#1090;&#1086;&#1083;/&#1055;&#1054;&#1057;&#1051;&#1045;&#1044;&#1053;&#1048;&#1049;%20&#1042;&#1040;&#1056;/&#1052;&#1045;&#1058;&#1054;&#1044;&#1048;&#1050;&#1040;%20&#1056;&#1040;&#1057;&#1063;&#1045;&#1058;&#104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kochnevyun/AppData/Local/Microsoft/Windows/Temporary%20Internet%20Files/Content.Outlook/QTVKTAML/Documents%20and%20Settings/&#1040;&#1076;&#1084;&#1080;&#1085;&#1080;&#1089;&#1090;&#1088;&#1072;&#1090;&#1086;&#1088;/&#1056;&#1072;&#1073;&#1086;&#1095;&#1080;&#1081;%20&#1089;&#1090;&#1086;&#1083;/&#1055;&#1054;&#1057;&#1051;&#1045;&#1044;&#1053;&#1048;&#1049;%20&#1042;&#1040;&#1056;/&#1052;&#1045;&#1058;&#1054;&#1044;&#1048;&#1050;&#1040;%20&#1056;&#1040;&#1057;&#1063;&#1045;&#1058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kochnevyun/AppData/Local/Microsoft/Windows/Temporary%20Internet%20Files/Content.Outlook/QTVKTAML/Documents%20and%20Settings/depsoc16/&#1052;&#1086;&#1080;%20&#1076;&#1086;&#1082;&#1091;&#1084;&#1077;&#1085;&#1090;&#1099;/&#1057;&#1090;&#1072;&#1094;&#1080;&#1086;&#1085;&#1072;&#1088;&#1099;/&#1058;&#1072;&#1088;&#1080;&#1092;&#1099;%202012%20&#1075;&#1086;&#1076;/&#1076;&#1083;&#1103;%20&#1055;&#1056;&#1045;&#1044;&#1045;&#1051;&#1054;&#1042;!!!!(&#1087;&#1086;&#1089;&#1083;&#1077;&#1076;&#1085;&#1080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НАДОМКА"/>
      <sheetName val="ПОЛУСТАЦ (инвалиды)"/>
      <sheetName val="СТАЦ,(пожил.)"/>
      <sheetName val="Семья, женщ. и дети"/>
      <sheetName val="БОМЖ"/>
      <sheetName val="Табл.1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ФХД свод"/>
      <sheetName val="табл.1"/>
      <sheetName val="табл.2"/>
      <sheetName val="табл.3"/>
      <sheetName val="Таб.4"/>
      <sheetName val="Таб.5"/>
      <sheetName val="Таб.6"/>
      <sheetName val="Табл.7"/>
      <sheetName val="Таб.8"/>
      <sheetName val="Таб.9"/>
      <sheetName val="Таб.10"/>
      <sheetName val="Табл.11"/>
      <sheetName val="Лист1"/>
      <sheetName val="НОДОМКА "/>
      <sheetName val="ПОЛУСТАЦ,(инвалиды)"/>
      <sheetName val="СТАЦ.(пожил.)"/>
      <sheetName val="СТАЦ. (трудн.)"/>
      <sheetName val=" СТАЦ,(жен. и детей)"/>
      <sheetName val="БОМЖ"/>
      <sheetName val="Дети от 0-3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ФХД свод"/>
      <sheetName val="табл.1"/>
      <sheetName val="табл.2"/>
      <sheetName val="табл.3"/>
      <sheetName val="Таб.4"/>
      <sheetName val="Таб.5"/>
      <sheetName val="Таб.6"/>
      <sheetName val="Табл.7"/>
      <sheetName val="Таб.8"/>
      <sheetName val="Таб.9"/>
      <sheetName val="Таб.10"/>
      <sheetName val="Табл.11"/>
      <sheetName val="Лист1"/>
      <sheetName val="НОДОМКА "/>
      <sheetName val="ПОЛУСТАЦ,(инвалиды)"/>
      <sheetName val="СТАЦ.(пожил.)"/>
      <sheetName val="СТАЦ. (трудн.)"/>
      <sheetName val=" СТАЦ,(жен. и детей)"/>
      <sheetName val="БОМЖ"/>
      <sheetName val="Дети от 0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7">
          <cell r="C37" t="str">
            <v>1 услуга</v>
          </cell>
        </row>
        <row r="41">
          <cell r="C41" t="str">
            <v>1 услуга</v>
          </cell>
        </row>
        <row r="42">
          <cell r="C42" t="str">
            <v>1 услуга</v>
          </cell>
        </row>
        <row r="43">
          <cell r="C43" t="str">
            <v>1 услуга</v>
          </cell>
        </row>
        <row r="44">
          <cell r="C44" t="str">
            <v>1 услуга</v>
          </cell>
        </row>
        <row r="45">
          <cell r="C45" t="str">
            <v>1 услуга</v>
          </cell>
        </row>
        <row r="46">
          <cell r="C46" t="str">
            <v>1 услуга</v>
          </cell>
        </row>
        <row r="55">
          <cell r="C55" t="str">
            <v>1 услуга</v>
          </cell>
        </row>
        <row r="57">
          <cell r="C57" t="str">
            <v>1 услуга</v>
          </cell>
        </row>
        <row r="60">
          <cell r="C60" t="str">
            <v>1 услуга</v>
          </cell>
        </row>
      </sheetData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НАДОМКА"/>
      <sheetName val="ПОЛУСТАЦ (инвалиды)"/>
      <sheetName val="СТАЦ,(пожил.)"/>
      <sheetName val="Семья, женщ. и дети"/>
      <sheetName val="БОМЖ"/>
    </sheetNames>
    <sheetDataSet>
      <sheetData sheetId="0">
        <row r="781">
          <cell r="A781" t="str">
            <v>Проведение противопедекулезной и санитарной обработки</v>
          </cell>
        </row>
        <row r="796">
          <cell r="A796" t="str">
            <v>Социально-правовые услуги</v>
          </cell>
        </row>
        <row r="800">
          <cell r="A800" t="str">
            <v>Содействие в поиске родственников и восстановлении утраченных связей с ними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3"/>
  <sheetViews>
    <sheetView zoomScale="70" zoomScaleNormal="70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38"/>
    <col min="2" max="1025" width="8.28515625"/>
  </cols>
  <sheetData>
    <row r="1" spans="1:29" ht="15" customHeight="1" x14ac:dyDescent="0.25">
      <c r="A1" s="14" t="s">
        <v>0</v>
      </c>
      <c r="B1" s="14" t="s">
        <v>1</v>
      </c>
      <c r="C1" s="13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</row>
    <row r="2" spans="1:29" ht="57" customHeight="1" x14ac:dyDescent="0.25">
      <c r="A2" s="14"/>
      <c r="B2" s="14"/>
      <c r="C2" s="13"/>
      <c r="D2" s="12"/>
      <c r="E2" s="12"/>
      <c r="F2" s="12"/>
      <c r="G2" s="1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60" x14ac:dyDescent="0.25">
      <c r="A3" s="15" t="s">
        <v>29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  <c r="X3" s="15"/>
      <c r="Y3" s="15"/>
      <c r="Z3" s="16"/>
      <c r="AA3" s="15"/>
      <c r="AB3" s="15"/>
      <c r="AC3" s="15"/>
    </row>
    <row r="4" spans="1:29" ht="87" customHeight="1" x14ac:dyDescent="0.25">
      <c r="A4" s="17" t="s">
        <v>30</v>
      </c>
      <c r="B4" s="17"/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1:29" x14ac:dyDescent="0.25">
      <c r="A5" s="19" t="s">
        <v>31</v>
      </c>
      <c r="B5" s="19"/>
      <c r="C5" s="19"/>
      <c r="D5" s="20"/>
      <c r="E5" s="20"/>
      <c r="F5" s="20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ht="30" x14ac:dyDescent="0.25">
      <c r="A6" s="22" t="s">
        <v>32</v>
      </c>
      <c r="B6" s="23" t="s">
        <v>33</v>
      </c>
      <c r="C6" s="24">
        <f t="shared" ref="C6:C37" si="0">MAX(D6:AC6)</f>
        <v>161.24296842334499</v>
      </c>
      <c r="D6" s="21">
        <v>99.439732311210705</v>
      </c>
      <c r="E6" s="21">
        <v>121.394689039592</v>
      </c>
      <c r="F6" s="21">
        <v>83.748148886470702</v>
      </c>
      <c r="G6" s="21">
        <v>105.879155441921</v>
      </c>
      <c r="H6" s="21">
        <v>115.722950222202</v>
      </c>
      <c r="I6" s="21">
        <v>93.248624033247296</v>
      </c>
      <c r="J6" s="21">
        <v>88.958572021617201</v>
      </c>
      <c r="K6" s="21">
        <v>97.568080726816106</v>
      </c>
      <c r="L6" s="21">
        <v>80.725882165326595</v>
      </c>
      <c r="M6" s="21">
        <v>103.688799390837</v>
      </c>
      <c r="N6" s="21">
        <v>110.34799056500501</v>
      </c>
      <c r="O6" s="21">
        <v>88.726424548956203</v>
      </c>
      <c r="P6" s="21">
        <v>99.545784274883204</v>
      </c>
      <c r="Q6" s="21">
        <v>85.575213800469399</v>
      </c>
      <c r="R6" s="21">
        <v>161.24296842334499</v>
      </c>
      <c r="S6" s="21">
        <v>143.10292812791701</v>
      </c>
      <c r="T6" s="21">
        <v>125.42503856031099</v>
      </c>
      <c r="U6" s="21">
        <v>93.498665609297504</v>
      </c>
      <c r="V6" s="21">
        <v>82.254700762906893</v>
      </c>
      <c r="W6" s="21">
        <v>101.467628162624</v>
      </c>
      <c r="X6" s="21">
        <v>139.13056009093799</v>
      </c>
      <c r="Y6" s="21">
        <v>114.39422904414199</v>
      </c>
      <c r="Z6" s="21">
        <v>131.24990332087901</v>
      </c>
      <c r="AA6" s="21">
        <v>114.79344707316901</v>
      </c>
      <c r="AB6" s="21">
        <v>98.373615700475895</v>
      </c>
      <c r="AC6" s="21">
        <v>111.319256943016</v>
      </c>
    </row>
    <row r="7" spans="1:29" ht="30" x14ac:dyDescent="0.25">
      <c r="A7" s="22" t="s">
        <v>34</v>
      </c>
      <c r="B7" s="23" t="s">
        <v>33</v>
      </c>
      <c r="C7" s="24">
        <f t="shared" si="0"/>
        <v>161.24296842334499</v>
      </c>
      <c r="D7" s="21">
        <v>99.439732311210705</v>
      </c>
      <c r="E7" s="21">
        <v>121.394689039592</v>
      </c>
      <c r="F7" s="21">
        <v>83.748148886470702</v>
      </c>
      <c r="G7" s="21">
        <v>105.879155441921</v>
      </c>
      <c r="H7" s="21">
        <v>115.722950222202</v>
      </c>
      <c r="I7" s="21">
        <v>93.248624033247296</v>
      </c>
      <c r="J7" s="21">
        <v>88.958572021617201</v>
      </c>
      <c r="K7" s="21">
        <v>97.568080726816106</v>
      </c>
      <c r="L7" s="21">
        <v>80.725882165326595</v>
      </c>
      <c r="M7" s="21">
        <v>103.688799390837</v>
      </c>
      <c r="N7" s="21">
        <v>110.34799056500501</v>
      </c>
      <c r="O7" s="21">
        <v>88.726424548956203</v>
      </c>
      <c r="P7" s="21">
        <v>99.545784274883204</v>
      </c>
      <c r="Q7" s="21">
        <v>85.575213800469399</v>
      </c>
      <c r="R7" s="21">
        <v>161.24296842334499</v>
      </c>
      <c r="S7" s="21">
        <v>143.10292812791701</v>
      </c>
      <c r="T7" s="21">
        <v>125.42503856031099</v>
      </c>
      <c r="U7" s="21">
        <v>93.498665609297504</v>
      </c>
      <c r="V7" s="21">
        <v>82.254700762906893</v>
      </c>
      <c r="W7" s="21">
        <v>101.467628162624</v>
      </c>
      <c r="X7" s="21">
        <v>139.13056009093799</v>
      </c>
      <c r="Y7" s="21">
        <v>114.39422904414199</v>
      </c>
      <c r="Z7" s="21">
        <v>131.24990332087901</v>
      </c>
      <c r="AA7" s="21">
        <v>114.79344707316901</v>
      </c>
      <c r="AB7" s="21">
        <v>98.373615700475895</v>
      </c>
      <c r="AC7" s="21">
        <v>111.319256943016</v>
      </c>
    </row>
    <row r="8" spans="1:29" ht="60" x14ac:dyDescent="0.25">
      <c r="A8" s="22" t="s">
        <v>35</v>
      </c>
      <c r="B8" s="23" t="s">
        <v>33</v>
      </c>
      <c r="C8" s="24">
        <f t="shared" si="0"/>
        <v>161.24296842334499</v>
      </c>
      <c r="D8" s="21">
        <v>99.439732311210705</v>
      </c>
      <c r="E8" s="21">
        <v>121.394689039592</v>
      </c>
      <c r="F8" s="21">
        <v>83.748148886470702</v>
      </c>
      <c r="G8" s="21">
        <v>105.879155441921</v>
      </c>
      <c r="H8" s="21">
        <v>115.722950222202</v>
      </c>
      <c r="I8" s="21">
        <v>93.248624033247296</v>
      </c>
      <c r="J8" s="21">
        <v>100.08498512014</v>
      </c>
      <c r="K8" s="21">
        <v>97.568080726816106</v>
      </c>
      <c r="L8" s="21">
        <v>80.725882165326595</v>
      </c>
      <c r="M8" s="21">
        <v>103.688799390837</v>
      </c>
      <c r="N8" s="21">
        <v>110.34799056500501</v>
      </c>
      <c r="O8" s="21">
        <v>88.726424548956203</v>
      </c>
      <c r="P8" s="21">
        <v>119.141954653192</v>
      </c>
      <c r="Q8" s="21">
        <v>85.575213800469399</v>
      </c>
      <c r="R8" s="21">
        <v>161.24296842334499</v>
      </c>
      <c r="S8" s="21">
        <v>143.10292812791701</v>
      </c>
      <c r="T8" s="21">
        <v>125.42503856031099</v>
      </c>
      <c r="U8" s="21">
        <v>93.498665609297504</v>
      </c>
      <c r="V8" s="21">
        <v>82.254700762906893</v>
      </c>
      <c r="W8" s="21">
        <v>101.467628162624</v>
      </c>
      <c r="X8" s="21">
        <v>139.13056009093799</v>
      </c>
      <c r="Y8" s="21">
        <v>114.39422904414199</v>
      </c>
      <c r="Z8" s="21">
        <v>131.24990332087901</v>
      </c>
      <c r="AA8" s="21">
        <v>114.79344707316901</v>
      </c>
      <c r="AB8" s="21">
        <v>98.373615700475895</v>
      </c>
      <c r="AC8" s="21">
        <v>111.319256943016</v>
      </c>
    </row>
    <row r="9" spans="1:29" ht="45" x14ac:dyDescent="0.25">
      <c r="A9" s="22" t="s">
        <v>36</v>
      </c>
      <c r="B9" s="23" t="s">
        <v>33</v>
      </c>
      <c r="C9" s="24">
        <f t="shared" si="0"/>
        <v>107.49531228223</v>
      </c>
      <c r="D9" s="21">
        <v>66.293154874140498</v>
      </c>
      <c r="E9" s="21">
        <v>80.929792693061103</v>
      </c>
      <c r="F9" s="21">
        <v>55.832099257647101</v>
      </c>
      <c r="G9" s="21">
        <v>70.586103627947296</v>
      </c>
      <c r="H9" s="21">
        <v>77.148633481468295</v>
      </c>
      <c r="I9" s="21">
        <v>62.1657493554982</v>
      </c>
      <c r="J9" s="21">
        <v>59.305714681078101</v>
      </c>
      <c r="K9" s="21">
        <v>65.045387151210704</v>
      </c>
      <c r="L9" s="21">
        <v>53.817254776884397</v>
      </c>
      <c r="M9" s="21">
        <v>69.125866260558297</v>
      </c>
      <c r="N9" s="21">
        <v>73.565327043336595</v>
      </c>
      <c r="O9" s="21">
        <v>59.1509496993041</v>
      </c>
      <c r="P9" s="21">
        <v>66.363856183255393</v>
      </c>
      <c r="Q9" s="21">
        <v>57.050142533646302</v>
      </c>
      <c r="R9" s="21">
        <v>107.49531228223</v>
      </c>
      <c r="S9" s="21">
        <v>95.401952085277898</v>
      </c>
      <c r="T9" s="21">
        <v>83.616692373540403</v>
      </c>
      <c r="U9" s="21">
        <v>62.332443739531598</v>
      </c>
      <c r="V9" s="21">
        <v>54.836467175271302</v>
      </c>
      <c r="W9" s="21">
        <v>67.645085441749501</v>
      </c>
      <c r="X9" s="21">
        <v>92.753706727291899</v>
      </c>
      <c r="Y9" s="21">
        <v>76.262819362761206</v>
      </c>
      <c r="Z9" s="21">
        <v>87.499935547252903</v>
      </c>
      <c r="AA9" s="21">
        <v>76.528964715446307</v>
      </c>
      <c r="AB9" s="21">
        <v>65.582410466984001</v>
      </c>
      <c r="AC9" s="21">
        <v>74.212837962010298</v>
      </c>
    </row>
    <row r="10" spans="1:29" ht="60" x14ac:dyDescent="0.25">
      <c r="A10" s="22" t="s">
        <v>37</v>
      </c>
      <c r="B10" s="23" t="s">
        <v>33</v>
      </c>
      <c r="C10" s="24">
        <f t="shared" si="0"/>
        <v>107.49531228223</v>
      </c>
      <c r="D10" s="21">
        <v>66.293154874140498</v>
      </c>
      <c r="E10" s="21">
        <v>80.929792693061103</v>
      </c>
      <c r="F10" s="21">
        <v>55.832099257647101</v>
      </c>
      <c r="G10" s="21">
        <v>70.586103627947296</v>
      </c>
      <c r="H10" s="21">
        <v>77.148633481468295</v>
      </c>
      <c r="I10" s="21">
        <v>62.1657493554982</v>
      </c>
      <c r="J10" s="21">
        <v>59.305714681078101</v>
      </c>
      <c r="K10" s="21">
        <v>65.045387151210704</v>
      </c>
      <c r="L10" s="21">
        <v>53.817254776884397</v>
      </c>
      <c r="M10" s="21">
        <v>69.125866260558297</v>
      </c>
      <c r="N10" s="21">
        <v>73.565327043336595</v>
      </c>
      <c r="O10" s="21">
        <v>59.1509496993041</v>
      </c>
      <c r="P10" s="21">
        <v>66.363856183255393</v>
      </c>
      <c r="Q10" s="21">
        <v>57.050142533646302</v>
      </c>
      <c r="R10" s="21">
        <v>107.49531228223</v>
      </c>
      <c r="S10" s="21">
        <v>95.401952085277898</v>
      </c>
      <c r="T10" s="21">
        <v>83.616692373540403</v>
      </c>
      <c r="U10" s="21">
        <v>62.332443739531598</v>
      </c>
      <c r="V10" s="21">
        <v>54.836467175271302</v>
      </c>
      <c r="W10" s="21">
        <v>67.645085441749501</v>
      </c>
      <c r="X10" s="21">
        <v>92.753706727291899</v>
      </c>
      <c r="Y10" s="21">
        <v>76.262819362761206</v>
      </c>
      <c r="Z10" s="21">
        <v>87.499935547252903</v>
      </c>
      <c r="AA10" s="21">
        <v>76.528964715446307</v>
      </c>
      <c r="AB10" s="21">
        <v>65.582410466984001</v>
      </c>
      <c r="AC10" s="21">
        <v>74.212837962010298</v>
      </c>
    </row>
    <row r="11" spans="1:29" ht="30" x14ac:dyDescent="0.25">
      <c r="A11" s="22" t="s">
        <v>38</v>
      </c>
      <c r="B11" s="23" t="s">
        <v>33</v>
      </c>
      <c r="C11" s="24">
        <f t="shared" si="0"/>
        <v>80.621484211672396</v>
      </c>
      <c r="D11" s="21">
        <v>49.719866155605402</v>
      </c>
      <c r="E11" s="21">
        <v>60.697344519795898</v>
      </c>
      <c r="F11" s="21">
        <v>41.874074443235401</v>
      </c>
      <c r="G11" s="21">
        <v>52.9395777209605</v>
      </c>
      <c r="H11" s="21">
        <v>57.8614751111012</v>
      </c>
      <c r="I11" s="21">
        <v>46.624312016623698</v>
      </c>
      <c r="J11" s="21">
        <v>44.4792860108086</v>
      </c>
      <c r="K11" s="21">
        <v>48.784040363408103</v>
      </c>
      <c r="L11" s="21">
        <v>40.362941082663298</v>
      </c>
      <c r="M11" s="21">
        <v>51.844399695418701</v>
      </c>
      <c r="N11" s="21">
        <v>55.173995282502403</v>
      </c>
      <c r="O11" s="21">
        <v>44.363212274478101</v>
      </c>
      <c r="P11" s="21">
        <v>49.772892137441602</v>
      </c>
      <c r="Q11" s="21">
        <v>42.787606900234699</v>
      </c>
      <c r="R11" s="21">
        <v>80.621484211672396</v>
      </c>
      <c r="S11" s="21">
        <v>71.551464063958505</v>
      </c>
      <c r="T11" s="21">
        <v>62.712519280155298</v>
      </c>
      <c r="U11" s="21">
        <v>46.749332804648702</v>
      </c>
      <c r="V11" s="21">
        <v>41.127350381453503</v>
      </c>
      <c r="W11" s="21">
        <v>50.733814081312097</v>
      </c>
      <c r="X11" s="21">
        <v>69.565280045468896</v>
      </c>
      <c r="Y11" s="21">
        <v>57.197114522070898</v>
      </c>
      <c r="Z11" s="21">
        <v>65.624951660439606</v>
      </c>
      <c r="AA11" s="21">
        <v>57.396723536584702</v>
      </c>
      <c r="AB11" s="21">
        <v>49.186807850237997</v>
      </c>
      <c r="AC11" s="21">
        <v>55.659628471507702</v>
      </c>
    </row>
    <row r="12" spans="1:29" ht="45" x14ac:dyDescent="0.25">
      <c r="A12" s="22" t="s">
        <v>39</v>
      </c>
      <c r="B12" s="23" t="s">
        <v>33</v>
      </c>
      <c r="C12" s="24">
        <f t="shared" si="0"/>
        <v>80.621484211672396</v>
      </c>
      <c r="D12" s="21">
        <v>49.719866155605402</v>
      </c>
      <c r="E12" s="21">
        <v>60.697344519795898</v>
      </c>
      <c r="F12" s="21">
        <v>41.874074443235401</v>
      </c>
      <c r="G12" s="21">
        <v>52.9395777209605</v>
      </c>
      <c r="H12" s="21">
        <v>57.8614751111012</v>
      </c>
      <c r="I12" s="21">
        <v>46.624312016623698</v>
      </c>
      <c r="J12" s="21">
        <v>44.4792860108086</v>
      </c>
      <c r="K12" s="21">
        <v>48.784040363408103</v>
      </c>
      <c r="L12" s="21">
        <v>40.362941082663298</v>
      </c>
      <c r="M12" s="21">
        <v>51.844399695418701</v>
      </c>
      <c r="N12" s="21">
        <v>55.173995282502403</v>
      </c>
      <c r="O12" s="21">
        <v>44.363212274478101</v>
      </c>
      <c r="P12" s="21">
        <v>49.772892137441602</v>
      </c>
      <c r="Q12" s="21">
        <v>42.787606900234699</v>
      </c>
      <c r="R12" s="21">
        <v>80.621484211672396</v>
      </c>
      <c r="S12" s="21">
        <v>71.551464063958505</v>
      </c>
      <c r="T12" s="21">
        <v>62.712519280155298</v>
      </c>
      <c r="U12" s="21">
        <v>46.749332804648702</v>
      </c>
      <c r="V12" s="21">
        <v>41.127350381453503</v>
      </c>
      <c r="W12" s="21">
        <v>50.733814081312097</v>
      </c>
      <c r="X12" s="21">
        <v>69.565280045468896</v>
      </c>
      <c r="Y12" s="21">
        <v>57.197114522070898</v>
      </c>
      <c r="Z12" s="21">
        <v>65.624951660439606</v>
      </c>
      <c r="AA12" s="21">
        <v>57.396723536584702</v>
      </c>
      <c r="AB12" s="21">
        <v>49.186807850237997</v>
      </c>
      <c r="AC12" s="21">
        <v>55.659628471507702</v>
      </c>
    </row>
    <row r="13" spans="1:29" ht="30" x14ac:dyDescent="0.25">
      <c r="A13" s="22" t="s">
        <v>40</v>
      </c>
      <c r="B13" s="23" t="s">
        <v>33</v>
      </c>
      <c r="C13" s="24">
        <f t="shared" si="0"/>
        <v>214.99062456446001</v>
      </c>
      <c r="D13" s="21">
        <v>132.586309748281</v>
      </c>
      <c r="E13" s="21">
        <v>161.85958538612201</v>
      </c>
      <c r="F13" s="21">
        <v>111.664198515294</v>
      </c>
      <c r="G13" s="21">
        <v>141.17220725589499</v>
      </c>
      <c r="H13" s="21">
        <v>154.29726696293699</v>
      </c>
      <c r="I13" s="21">
        <v>124.331498710996</v>
      </c>
      <c r="J13" s="21">
        <v>118.611429362156</v>
      </c>
      <c r="K13" s="21">
        <v>130.09077430242101</v>
      </c>
      <c r="L13" s="21">
        <v>107.63450955376901</v>
      </c>
      <c r="M13" s="21">
        <v>138.25173252111699</v>
      </c>
      <c r="N13" s="21">
        <v>147.13065408667299</v>
      </c>
      <c r="O13" s="21">
        <v>118.301899398608</v>
      </c>
      <c r="P13" s="21">
        <v>132.72771236651101</v>
      </c>
      <c r="Q13" s="21">
        <v>114.100285067293</v>
      </c>
      <c r="R13" s="21">
        <v>214.99062456446001</v>
      </c>
      <c r="S13" s="21">
        <v>190.803904170556</v>
      </c>
      <c r="T13" s="21">
        <v>167.233384747081</v>
      </c>
      <c r="U13" s="21">
        <v>124.664887479063</v>
      </c>
      <c r="V13" s="21">
        <v>109.672934350543</v>
      </c>
      <c r="W13" s="21">
        <v>135.290170883499</v>
      </c>
      <c r="X13" s="21">
        <v>185.507413454584</v>
      </c>
      <c r="Y13" s="21">
        <v>152.52563872552199</v>
      </c>
      <c r="Z13" s="21">
        <v>157.44701393336501</v>
      </c>
      <c r="AA13" s="21">
        <v>153.05792943089301</v>
      </c>
      <c r="AB13" s="21">
        <v>131.164820933968</v>
      </c>
      <c r="AC13" s="21">
        <v>148.42567592402099</v>
      </c>
    </row>
    <row r="14" spans="1:29" ht="75" x14ac:dyDescent="0.25">
      <c r="A14" s="22" t="s">
        <v>41</v>
      </c>
      <c r="B14" s="23" t="s">
        <v>33</v>
      </c>
      <c r="C14" s="24">
        <f t="shared" si="0"/>
        <v>26.873828070557501</v>
      </c>
      <c r="D14" s="21">
        <v>16.5732887185351</v>
      </c>
      <c r="E14" s="21">
        <v>20.232448173265301</v>
      </c>
      <c r="F14" s="21">
        <v>13.9580248144118</v>
      </c>
      <c r="G14" s="21">
        <v>17.646525906986799</v>
      </c>
      <c r="H14" s="21">
        <v>19.287158370367099</v>
      </c>
      <c r="I14" s="21">
        <v>15.5414373388745</v>
      </c>
      <c r="J14" s="21">
        <v>14.8264286702695</v>
      </c>
      <c r="K14" s="21">
        <v>16.261346787802701</v>
      </c>
      <c r="L14" s="21">
        <v>13.454313694221099</v>
      </c>
      <c r="M14" s="21">
        <v>17.281466565139599</v>
      </c>
      <c r="N14" s="21">
        <v>18.391331760834099</v>
      </c>
      <c r="O14" s="21">
        <v>14.787737424826</v>
      </c>
      <c r="P14" s="21">
        <v>16.590964045813902</v>
      </c>
      <c r="Q14" s="21">
        <v>14.2625356334116</v>
      </c>
      <c r="R14" s="21">
        <v>26.873828070557501</v>
      </c>
      <c r="S14" s="21">
        <v>23.850488021319499</v>
      </c>
      <c r="T14" s="21">
        <v>20.904173093385101</v>
      </c>
      <c r="U14" s="21">
        <v>15.5831109348829</v>
      </c>
      <c r="V14" s="21">
        <v>13.709116793817801</v>
      </c>
      <c r="W14" s="21">
        <v>16.9112713604374</v>
      </c>
      <c r="X14" s="21">
        <v>23.188426681823</v>
      </c>
      <c r="Y14" s="21">
        <v>19.065704840690302</v>
      </c>
      <c r="Z14" s="21">
        <v>21.874983886813201</v>
      </c>
      <c r="AA14" s="21">
        <v>19.132241178861602</v>
      </c>
      <c r="AB14" s="21">
        <v>16.395602616746</v>
      </c>
      <c r="AC14" s="21">
        <v>18.553209490502599</v>
      </c>
    </row>
    <row r="15" spans="1:29" x14ac:dyDescent="0.25">
      <c r="A15" s="22" t="s">
        <v>42</v>
      </c>
      <c r="B15" s="23"/>
      <c r="C15" s="24">
        <f t="shared" si="0"/>
        <v>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29" x14ac:dyDescent="0.25">
      <c r="A16" s="22" t="s">
        <v>43</v>
      </c>
      <c r="B16" s="23" t="s">
        <v>33</v>
      </c>
      <c r="C16" s="24">
        <f t="shared" si="0"/>
        <v>26.873828070557501</v>
      </c>
      <c r="D16" s="21">
        <v>16.5732887185351</v>
      </c>
      <c r="E16" s="21">
        <v>20.232448173265301</v>
      </c>
      <c r="F16" s="21">
        <v>13.9580248144118</v>
      </c>
      <c r="G16" s="21">
        <v>17.646525906986799</v>
      </c>
      <c r="H16" s="21">
        <v>19.287158370367099</v>
      </c>
      <c r="I16" s="21">
        <v>15.5414373388745</v>
      </c>
      <c r="J16" s="21">
        <v>14.8264286702695</v>
      </c>
      <c r="K16" s="21">
        <v>16.261346787802701</v>
      </c>
      <c r="L16" s="21">
        <v>13.454313694221099</v>
      </c>
      <c r="M16" s="21">
        <v>17.281466565139599</v>
      </c>
      <c r="N16" s="21">
        <v>18.391331760834099</v>
      </c>
      <c r="O16" s="21">
        <v>14.787737424826</v>
      </c>
      <c r="P16" s="21">
        <v>16.590964045813902</v>
      </c>
      <c r="Q16" s="21">
        <v>14.2625356334116</v>
      </c>
      <c r="R16" s="21">
        <v>26.873828070557501</v>
      </c>
      <c r="S16" s="21">
        <v>23.850488021319499</v>
      </c>
      <c r="T16" s="21">
        <v>20.904173093385101</v>
      </c>
      <c r="U16" s="21">
        <v>15.5831109348829</v>
      </c>
      <c r="V16" s="21">
        <v>13.709116793817801</v>
      </c>
      <c r="W16" s="21">
        <v>16.9112713604374</v>
      </c>
      <c r="X16" s="21">
        <v>23.188426681823</v>
      </c>
      <c r="Y16" s="21">
        <v>19.065704840690302</v>
      </c>
      <c r="Z16" s="21">
        <v>21.874983886813201</v>
      </c>
      <c r="AA16" s="21">
        <v>19.132241178861602</v>
      </c>
      <c r="AB16" s="21">
        <v>16.395602616746</v>
      </c>
      <c r="AC16" s="21">
        <v>18.553209490502599</v>
      </c>
    </row>
    <row r="17" spans="1:29" ht="30" x14ac:dyDescent="0.25">
      <c r="A17" s="22" t="s">
        <v>44</v>
      </c>
      <c r="B17" s="23" t="s">
        <v>33</v>
      </c>
      <c r="C17" s="24">
        <f t="shared" si="0"/>
        <v>26.873828070557501</v>
      </c>
      <c r="D17" s="21">
        <v>16.5732887185351</v>
      </c>
      <c r="E17" s="21">
        <v>20.232448173265301</v>
      </c>
      <c r="F17" s="21">
        <v>13.9580248144118</v>
      </c>
      <c r="G17" s="21">
        <v>17.646525906986799</v>
      </c>
      <c r="H17" s="21">
        <v>19.287158370367099</v>
      </c>
      <c r="I17" s="21">
        <v>15.5414373388745</v>
      </c>
      <c r="J17" s="21">
        <v>14.8264286702695</v>
      </c>
      <c r="K17" s="21">
        <v>16.261346787802701</v>
      </c>
      <c r="L17" s="21">
        <v>13.454313694221099</v>
      </c>
      <c r="M17" s="21">
        <v>17.281466565139599</v>
      </c>
      <c r="N17" s="21">
        <v>18.391331760834099</v>
      </c>
      <c r="O17" s="21">
        <v>14.787737424826</v>
      </c>
      <c r="P17" s="21">
        <v>16.590964045813902</v>
      </c>
      <c r="Q17" s="21">
        <v>14.2625356334116</v>
      </c>
      <c r="R17" s="21">
        <v>26.873828070557501</v>
      </c>
      <c r="S17" s="21">
        <v>23.850488021319499</v>
      </c>
      <c r="T17" s="21">
        <v>20.904173093385101</v>
      </c>
      <c r="U17" s="21">
        <v>15.5831109348829</v>
      </c>
      <c r="V17" s="21">
        <v>13.709116793817801</v>
      </c>
      <c r="W17" s="21">
        <v>16.9112713604374</v>
      </c>
      <c r="X17" s="21">
        <v>23.188426681823</v>
      </c>
      <c r="Y17" s="21">
        <v>19.065704840690302</v>
      </c>
      <c r="Z17" s="21">
        <v>21.874983886813201</v>
      </c>
      <c r="AA17" s="21">
        <v>19.132241178861602</v>
      </c>
      <c r="AB17" s="21">
        <v>16.395602616746</v>
      </c>
      <c r="AC17" s="21">
        <v>18.553209490502599</v>
      </c>
    </row>
    <row r="18" spans="1:29" x14ac:dyDescent="0.25">
      <c r="A18" s="22" t="s">
        <v>45</v>
      </c>
      <c r="B18" s="23" t="s">
        <v>33</v>
      </c>
      <c r="C18" s="24">
        <f t="shared" si="0"/>
        <v>80.621484211672396</v>
      </c>
      <c r="D18" s="21">
        <v>49.719866155605402</v>
      </c>
      <c r="E18" s="21">
        <v>60.697344519795898</v>
      </c>
      <c r="F18" s="21">
        <v>41.874074443235401</v>
      </c>
      <c r="G18" s="21">
        <v>52.9395777209605</v>
      </c>
      <c r="H18" s="21">
        <v>57.8614751111012</v>
      </c>
      <c r="I18" s="21">
        <v>46.624312016623698</v>
      </c>
      <c r="J18" s="21">
        <v>44.4792860108086</v>
      </c>
      <c r="K18" s="21">
        <v>48.784040363408103</v>
      </c>
      <c r="L18" s="21">
        <v>40.362941082663298</v>
      </c>
      <c r="M18" s="21">
        <v>51.844399695418701</v>
      </c>
      <c r="N18" s="21">
        <v>55.173995282502403</v>
      </c>
      <c r="O18" s="21">
        <v>44.363212274478101</v>
      </c>
      <c r="P18" s="21">
        <v>49.772892137441602</v>
      </c>
      <c r="Q18" s="21">
        <v>42.787606900234699</v>
      </c>
      <c r="R18" s="21">
        <v>80.621484211672396</v>
      </c>
      <c r="S18" s="21">
        <v>71.551464063958505</v>
      </c>
      <c r="T18" s="21">
        <v>62.712519280155298</v>
      </c>
      <c r="U18" s="21">
        <v>46.749332804648702</v>
      </c>
      <c r="V18" s="21">
        <v>41.127350381453503</v>
      </c>
      <c r="W18" s="21">
        <v>50.733814081312097</v>
      </c>
      <c r="X18" s="21">
        <v>69.565280045468896</v>
      </c>
      <c r="Y18" s="21">
        <v>57.197114522070898</v>
      </c>
      <c r="Z18" s="21">
        <v>65.624951660439606</v>
      </c>
      <c r="AA18" s="21">
        <v>57.396723536584702</v>
      </c>
      <c r="AB18" s="21">
        <v>49.186807850237997</v>
      </c>
      <c r="AC18" s="21">
        <v>55.659628471507702</v>
      </c>
    </row>
    <row r="19" spans="1:29" x14ac:dyDescent="0.25">
      <c r="A19" s="22" t="s">
        <v>46</v>
      </c>
      <c r="B19" s="23" t="s">
        <v>33</v>
      </c>
      <c r="C19" s="24">
        <f t="shared" si="0"/>
        <v>53.747656141114902</v>
      </c>
      <c r="D19" s="21">
        <v>33.146577437070199</v>
      </c>
      <c r="E19" s="21">
        <v>40.464896346530601</v>
      </c>
      <c r="F19" s="21">
        <v>27.9160496288236</v>
      </c>
      <c r="G19" s="21">
        <v>35.293051813973598</v>
      </c>
      <c r="H19" s="21">
        <v>38.574316740734098</v>
      </c>
      <c r="I19" s="21">
        <v>31.0828746777491</v>
      </c>
      <c r="J19" s="21">
        <v>29.6528573405391</v>
      </c>
      <c r="K19" s="21">
        <v>32.522693575605402</v>
      </c>
      <c r="L19" s="21">
        <v>26.908627388442198</v>
      </c>
      <c r="M19" s="21">
        <v>34.562933130279099</v>
      </c>
      <c r="N19" s="21">
        <v>36.782663521668297</v>
      </c>
      <c r="O19" s="21">
        <v>29.5754748496521</v>
      </c>
      <c r="P19" s="21">
        <v>33.181928091627697</v>
      </c>
      <c r="Q19" s="21">
        <v>28.525071266823101</v>
      </c>
      <c r="R19" s="21">
        <v>53.747656141114902</v>
      </c>
      <c r="S19" s="21">
        <v>47.700976042638999</v>
      </c>
      <c r="T19" s="21">
        <v>41.808346186770201</v>
      </c>
      <c r="U19" s="21">
        <v>31.166221869765799</v>
      </c>
      <c r="V19" s="21">
        <v>27.418233587635601</v>
      </c>
      <c r="W19" s="21">
        <v>33.822542720874701</v>
      </c>
      <c r="X19" s="21">
        <v>46.376853363645999</v>
      </c>
      <c r="Y19" s="21">
        <v>38.131409681380603</v>
      </c>
      <c r="Z19" s="21">
        <v>43.749967773626402</v>
      </c>
      <c r="AA19" s="21">
        <v>38.264482357723097</v>
      </c>
      <c r="AB19" s="21">
        <v>32.791205233492001</v>
      </c>
      <c r="AC19" s="21">
        <v>37.106418981005199</v>
      </c>
    </row>
    <row r="20" spans="1:29" x14ac:dyDescent="0.25">
      <c r="A20" s="22" t="s">
        <v>47</v>
      </c>
      <c r="B20" s="23" t="s">
        <v>33</v>
      </c>
      <c r="C20" s="24">
        <f t="shared" si="0"/>
        <v>26.873828070557501</v>
      </c>
      <c r="D20" s="21">
        <v>16.5732887185351</v>
      </c>
      <c r="E20" s="21">
        <v>20.232448173265301</v>
      </c>
      <c r="F20" s="21">
        <v>13.9580248144118</v>
      </c>
      <c r="G20" s="21">
        <v>17.646525906986799</v>
      </c>
      <c r="H20" s="21">
        <v>19.287158370367099</v>
      </c>
      <c r="I20" s="21">
        <v>15.5414373388745</v>
      </c>
      <c r="J20" s="21">
        <v>14.8264286702695</v>
      </c>
      <c r="K20" s="21">
        <v>16.261346787802701</v>
      </c>
      <c r="L20" s="21">
        <v>13.454313694221099</v>
      </c>
      <c r="M20" s="21">
        <v>17.281466565139599</v>
      </c>
      <c r="N20" s="21">
        <v>18.391331760834099</v>
      </c>
      <c r="O20" s="21">
        <v>14.787737424826</v>
      </c>
      <c r="P20" s="21">
        <v>16.590964045813902</v>
      </c>
      <c r="Q20" s="21">
        <v>14.2625356334116</v>
      </c>
      <c r="R20" s="21">
        <v>26.873828070557501</v>
      </c>
      <c r="S20" s="21">
        <v>23.850488021319499</v>
      </c>
      <c r="T20" s="21">
        <v>20.904173093385101</v>
      </c>
      <c r="U20" s="21">
        <v>15.5831109348829</v>
      </c>
      <c r="V20" s="21">
        <v>13.709116793817801</v>
      </c>
      <c r="W20" s="21">
        <v>16.9112713604374</v>
      </c>
      <c r="X20" s="21">
        <v>23.188426681823</v>
      </c>
      <c r="Y20" s="21">
        <v>19.065704840690302</v>
      </c>
      <c r="Z20" s="21">
        <v>21.874983886813201</v>
      </c>
      <c r="AA20" s="21">
        <v>19.132241178861602</v>
      </c>
      <c r="AB20" s="21">
        <v>16.395602616746</v>
      </c>
      <c r="AC20" s="21">
        <v>18.553209490502599</v>
      </c>
    </row>
    <row r="21" spans="1:29" ht="105" x14ac:dyDescent="0.25">
      <c r="A21" s="22" t="s">
        <v>48</v>
      </c>
      <c r="B21" s="23" t="s">
        <v>33</v>
      </c>
      <c r="C21" s="24">
        <f t="shared" si="0"/>
        <v>214.99062456446001</v>
      </c>
      <c r="D21" s="21">
        <v>132.586309748281</v>
      </c>
      <c r="E21" s="21">
        <v>161.85958538612201</v>
      </c>
      <c r="F21" s="21">
        <v>111.664198515294</v>
      </c>
      <c r="G21" s="21">
        <v>141.17220725589499</v>
      </c>
      <c r="H21" s="21">
        <v>154.29726696293699</v>
      </c>
      <c r="I21" s="21">
        <v>124.331498710996</v>
      </c>
      <c r="J21" s="21">
        <v>118.611429362156</v>
      </c>
      <c r="K21" s="21">
        <v>130.09077430242101</v>
      </c>
      <c r="L21" s="21">
        <v>107.63450955376901</v>
      </c>
      <c r="M21" s="21">
        <v>138.25173252111699</v>
      </c>
      <c r="N21" s="21">
        <v>147.13065408667299</v>
      </c>
      <c r="O21" s="21">
        <v>118.301899398608</v>
      </c>
      <c r="P21" s="21">
        <v>132.72771236651101</v>
      </c>
      <c r="Q21" s="21">
        <v>114.100285067293</v>
      </c>
      <c r="R21" s="21">
        <v>214.99062456446001</v>
      </c>
      <c r="S21" s="21">
        <v>190.803904170556</v>
      </c>
      <c r="T21" s="21">
        <v>167.233384747081</v>
      </c>
      <c r="U21" s="21">
        <v>124.664887479063</v>
      </c>
      <c r="V21" s="21">
        <v>109.672934350543</v>
      </c>
      <c r="W21" s="21">
        <v>135.290170883499</v>
      </c>
      <c r="X21" s="21">
        <v>185.507413454584</v>
      </c>
      <c r="Y21" s="21">
        <v>152.52563872552199</v>
      </c>
      <c r="Z21" s="21">
        <v>174.99987109450601</v>
      </c>
      <c r="AA21" s="21">
        <v>153.05792943089301</v>
      </c>
      <c r="AB21" s="21">
        <v>131.164820933968</v>
      </c>
      <c r="AC21" s="21">
        <v>148.42567592402099</v>
      </c>
    </row>
    <row r="22" spans="1:29" ht="75" x14ac:dyDescent="0.25">
      <c r="A22" s="22" t="s">
        <v>49</v>
      </c>
      <c r="B22" s="23" t="s">
        <v>33</v>
      </c>
      <c r="C22" s="24">
        <f t="shared" si="0"/>
        <v>26.873828070557501</v>
      </c>
      <c r="D22" s="21">
        <v>16.5732887185351</v>
      </c>
      <c r="E22" s="21">
        <v>20.232448173265301</v>
      </c>
      <c r="F22" s="21">
        <v>13.9580248144118</v>
      </c>
      <c r="G22" s="21">
        <v>17.646525906986799</v>
      </c>
      <c r="H22" s="21">
        <v>19.287158370367099</v>
      </c>
      <c r="I22" s="21">
        <v>15.5414373388745</v>
      </c>
      <c r="J22" s="21">
        <v>14.8264286702695</v>
      </c>
      <c r="K22" s="21">
        <v>16.261346787802701</v>
      </c>
      <c r="L22" s="21">
        <v>13.454313694221099</v>
      </c>
      <c r="M22" s="21">
        <v>17.281466565139599</v>
      </c>
      <c r="N22" s="21">
        <v>18.391331760834099</v>
      </c>
      <c r="O22" s="21">
        <v>14.787737424826</v>
      </c>
      <c r="P22" s="21">
        <v>16.590964045813902</v>
      </c>
      <c r="Q22" s="21">
        <v>14.2625356334116</v>
      </c>
      <c r="R22" s="21">
        <v>26.873828070557501</v>
      </c>
      <c r="S22" s="21">
        <v>23.850488021319499</v>
      </c>
      <c r="T22" s="21">
        <v>20.904173093385101</v>
      </c>
      <c r="U22" s="21">
        <v>15.5831109348829</v>
      </c>
      <c r="V22" s="21">
        <v>13.709116793817801</v>
      </c>
      <c r="W22" s="21">
        <v>16.9112713604374</v>
      </c>
      <c r="X22" s="21">
        <v>23.188426681823</v>
      </c>
      <c r="Y22" s="21">
        <v>19.065704840690302</v>
      </c>
      <c r="Z22" s="21">
        <v>21.874983886813201</v>
      </c>
      <c r="AA22" s="21">
        <v>19.132241178861602</v>
      </c>
      <c r="AB22" s="21">
        <v>16.395602616746</v>
      </c>
      <c r="AC22" s="21">
        <v>18.553209490502599</v>
      </c>
    </row>
    <row r="23" spans="1:29" ht="30" x14ac:dyDescent="0.25">
      <c r="A23" s="22" t="s">
        <v>50</v>
      </c>
      <c r="B23" s="23" t="s">
        <v>33</v>
      </c>
      <c r="C23" s="24">
        <f t="shared" si="0"/>
        <v>26.873828070557501</v>
      </c>
      <c r="D23" s="21">
        <v>16.5732887185351</v>
      </c>
      <c r="E23" s="21">
        <v>20.232448173265301</v>
      </c>
      <c r="F23" s="21">
        <v>13.9580248144118</v>
      </c>
      <c r="G23" s="21">
        <v>17.646525906986799</v>
      </c>
      <c r="H23" s="21">
        <v>19.287158370367099</v>
      </c>
      <c r="I23" s="21">
        <v>15.5414373388745</v>
      </c>
      <c r="J23" s="21">
        <v>14.8264286702695</v>
      </c>
      <c r="K23" s="21">
        <v>16.261346787802701</v>
      </c>
      <c r="L23" s="21">
        <v>13.454313694221099</v>
      </c>
      <c r="M23" s="21">
        <v>15.0663638992144</v>
      </c>
      <c r="N23" s="21">
        <v>18.391331760834099</v>
      </c>
      <c r="O23" s="21">
        <v>14.787737424826</v>
      </c>
      <c r="P23" s="21">
        <v>16.590964045813902</v>
      </c>
      <c r="Q23" s="21">
        <v>14.2625356334116</v>
      </c>
      <c r="R23" s="21">
        <v>26.873828070557501</v>
      </c>
      <c r="S23" s="21">
        <v>23.850488021319499</v>
      </c>
      <c r="T23" s="21">
        <v>20.904173093385101</v>
      </c>
      <c r="U23" s="21">
        <v>15.5831109348829</v>
      </c>
      <c r="V23" s="21">
        <v>13.709116793817801</v>
      </c>
      <c r="W23" s="21">
        <v>16.9112713604374</v>
      </c>
      <c r="X23" s="21">
        <v>23.188426681823</v>
      </c>
      <c r="Y23" s="21">
        <v>19.065704840690302</v>
      </c>
      <c r="Z23" s="21">
        <v>21.874983886813201</v>
      </c>
      <c r="AA23" s="21">
        <v>19.132241178861602</v>
      </c>
      <c r="AB23" s="21">
        <v>16.395602616746</v>
      </c>
      <c r="AC23" s="21">
        <v>18.553209490502599</v>
      </c>
    </row>
    <row r="24" spans="1:29" ht="45" x14ac:dyDescent="0.25">
      <c r="A24" s="22" t="s">
        <v>51</v>
      </c>
      <c r="B24" s="23" t="s">
        <v>33</v>
      </c>
      <c r="C24" s="24">
        <f t="shared" si="0"/>
        <v>26.873828070557501</v>
      </c>
      <c r="D24" s="21">
        <v>16.5732887185351</v>
      </c>
      <c r="E24" s="21">
        <v>20.232448173265301</v>
      </c>
      <c r="F24" s="21">
        <v>13.9580248144118</v>
      </c>
      <c r="G24" s="21">
        <v>17.646525906986799</v>
      </c>
      <c r="H24" s="21">
        <v>19.287158370367099</v>
      </c>
      <c r="I24" s="21">
        <v>15.5414373388745</v>
      </c>
      <c r="J24" s="21">
        <v>14.8264286702695</v>
      </c>
      <c r="K24" s="21">
        <v>16.261346787802701</v>
      </c>
      <c r="L24" s="21">
        <v>13.454313694221099</v>
      </c>
      <c r="M24" s="21">
        <v>17.281466565139599</v>
      </c>
      <c r="N24" s="21">
        <v>18.391331760834099</v>
      </c>
      <c r="O24" s="21">
        <v>14.787737424826</v>
      </c>
      <c r="P24" s="21">
        <v>16.590964045813902</v>
      </c>
      <c r="Q24" s="21">
        <v>14.2625356334116</v>
      </c>
      <c r="R24" s="21">
        <v>26.873828070557501</v>
      </c>
      <c r="S24" s="21">
        <v>23.850488021319499</v>
      </c>
      <c r="T24" s="21">
        <v>20.904173093385101</v>
      </c>
      <c r="U24" s="21">
        <v>15.5831109348829</v>
      </c>
      <c r="V24" s="21">
        <v>13.709116793817801</v>
      </c>
      <c r="W24" s="21">
        <v>16.9112713604374</v>
      </c>
      <c r="X24" s="21">
        <v>23.188426681823</v>
      </c>
      <c r="Y24" s="21">
        <v>19.065704840690302</v>
      </c>
      <c r="Z24" s="21">
        <v>21.874983886813201</v>
      </c>
      <c r="AA24" s="21">
        <v>19.132241178861602</v>
      </c>
      <c r="AB24" s="21">
        <v>16.395602616746</v>
      </c>
      <c r="AC24" s="21">
        <v>18.553209490502599</v>
      </c>
    </row>
    <row r="25" spans="1:29" x14ac:dyDescent="0.25">
      <c r="A25" s="19" t="s">
        <v>52</v>
      </c>
      <c r="B25" s="23"/>
      <c r="C25" s="24">
        <f t="shared" si="0"/>
        <v>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ht="45" x14ac:dyDescent="0.25">
      <c r="A26" s="22" t="s">
        <v>53</v>
      </c>
      <c r="B26" s="23"/>
      <c r="C26" s="24">
        <f t="shared" si="0"/>
        <v>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x14ac:dyDescent="0.25">
      <c r="A27" s="22" t="s">
        <v>54</v>
      </c>
      <c r="B27" s="23" t="s">
        <v>33</v>
      </c>
      <c r="C27" s="24">
        <f t="shared" si="0"/>
        <v>53.747656141114902</v>
      </c>
      <c r="D27" s="21">
        <v>33.146577437070199</v>
      </c>
      <c r="E27" s="21">
        <v>40.464896346530601</v>
      </c>
      <c r="F27" s="21">
        <v>27.9160496288236</v>
      </c>
      <c r="G27" s="21">
        <v>35.293051813973598</v>
      </c>
      <c r="H27" s="21">
        <v>38.574316740734098</v>
      </c>
      <c r="I27" s="21">
        <v>31.0828746777491</v>
      </c>
      <c r="J27" s="21">
        <v>29.6528573405391</v>
      </c>
      <c r="K27" s="21">
        <v>32.522693575605402</v>
      </c>
      <c r="L27" s="21">
        <v>26.908627388442198</v>
      </c>
      <c r="M27" s="21">
        <v>34.562933130279099</v>
      </c>
      <c r="N27" s="21">
        <v>36.782663521668297</v>
      </c>
      <c r="O27" s="21">
        <v>29.5754748496521</v>
      </c>
      <c r="P27" s="21">
        <v>33.181928091627697</v>
      </c>
      <c r="Q27" s="21">
        <v>28.525071266823101</v>
      </c>
      <c r="R27" s="21">
        <v>53.747656141114902</v>
      </c>
      <c r="S27" s="21">
        <v>47.700976042638999</v>
      </c>
      <c r="T27" s="21">
        <v>41.808346186770201</v>
      </c>
      <c r="U27" s="21">
        <v>31.166221869765799</v>
      </c>
      <c r="V27" s="21">
        <v>27.418233587635601</v>
      </c>
      <c r="W27" s="21">
        <v>33.822542720874701</v>
      </c>
      <c r="X27" s="21">
        <v>46.376853363645999</v>
      </c>
      <c r="Y27" s="21">
        <v>38.131409681380603</v>
      </c>
      <c r="Z27" s="21">
        <v>43.749967773626402</v>
      </c>
      <c r="AA27" s="21">
        <v>38.264482357723097</v>
      </c>
      <c r="AB27" s="21">
        <v>32.791205233492001</v>
      </c>
      <c r="AC27" s="21">
        <v>37.106418981005199</v>
      </c>
    </row>
    <row r="28" spans="1:29" x14ac:dyDescent="0.25">
      <c r="A28" s="22" t="s">
        <v>55</v>
      </c>
      <c r="B28" s="23" t="s">
        <v>33</v>
      </c>
      <c r="C28" s="24">
        <f t="shared" si="0"/>
        <v>53.747656141114902</v>
      </c>
      <c r="D28" s="21">
        <v>33.146577437070199</v>
      </c>
      <c r="E28" s="21">
        <v>40.464896346530601</v>
      </c>
      <c r="F28" s="21">
        <v>27.9160496288236</v>
      </c>
      <c r="G28" s="21">
        <v>35.293051813973598</v>
      </c>
      <c r="H28" s="21">
        <v>38.574316740734098</v>
      </c>
      <c r="I28" s="21">
        <v>31.0828746777491</v>
      </c>
      <c r="J28" s="21">
        <v>29.6528573405391</v>
      </c>
      <c r="K28" s="21">
        <v>32.522693575605402</v>
      </c>
      <c r="L28" s="21">
        <v>26.908627388442198</v>
      </c>
      <c r="M28" s="21">
        <v>34.562933130279099</v>
      </c>
      <c r="N28" s="21">
        <v>36.782663521668297</v>
      </c>
      <c r="O28" s="21">
        <v>29.5754748496521</v>
      </c>
      <c r="P28" s="21">
        <v>33.181928091627697</v>
      </c>
      <c r="Q28" s="21">
        <v>28.525071266823101</v>
      </c>
      <c r="R28" s="21">
        <v>53.747656141114902</v>
      </c>
      <c r="S28" s="21">
        <v>47.700976042638999</v>
      </c>
      <c r="T28" s="21">
        <v>41.808346186770201</v>
      </c>
      <c r="U28" s="21">
        <v>31.166221869765799</v>
      </c>
      <c r="V28" s="21">
        <v>27.418233587635601</v>
      </c>
      <c r="W28" s="21">
        <v>33.822542720874701</v>
      </c>
      <c r="X28" s="21">
        <v>46.376853363645999</v>
      </c>
      <c r="Y28" s="21">
        <v>38.131409681380603</v>
      </c>
      <c r="Z28" s="21">
        <v>43.749967773626402</v>
      </c>
      <c r="AA28" s="21">
        <v>38.264482357723097</v>
      </c>
      <c r="AB28" s="21">
        <v>32.791205233492001</v>
      </c>
      <c r="AC28" s="21">
        <v>37.106418981005199</v>
      </c>
    </row>
    <row r="29" spans="1:29" x14ac:dyDescent="0.25">
      <c r="A29" s="22" t="s">
        <v>56</v>
      </c>
      <c r="B29" s="23" t="s">
        <v>33</v>
      </c>
      <c r="C29" s="24">
        <f t="shared" si="0"/>
        <v>26.873828070557501</v>
      </c>
      <c r="D29" s="21">
        <v>16.5732887185351</v>
      </c>
      <c r="E29" s="21">
        <v>20.232448173265301</v>
      </c>
      <c r="F29" s="21">
        <v>13.9580248144118</v>
      </c>
      <c r="G29" s="21">
        <v>17.646525906986799</v>
      </c>
      <c r="H29" s="21">
        <v>19.287158370367099</v>
      </c>
      <c r="I29" s="21">
        <v>15.5414373388745</v>
      </c>
      <c r="J29" s="21">
        <v>14.8264286702695</v>
      </c>
      <c r="K29" s="21">
        <v>16.261346787802701</v>
      </c>
      <c r="L29" s="21">
        <v>13.454313694221099</v>
      </c>
      <c r="M29" s="21">
        <v>17.281466565139599</v>
      </c>
      <c r="N29" s="21">
        <v>18.391331760834099</v>
      </c>
      <c r="O29" s="21">
        <v>14.787737424826</v>
      </c>
      <c r="P29" s="21">
        <v>16.590964045813902</v>
      </c>
      <c r="Q29" s="21">
        <v>14.2625356334116</v>
      </c>
      <c r="R29" s="21">
        <v>26.873828070557501</v>
      </c>
      <c r="S29" s="21">
        <v>23.850488021319499</v>
      </c>
      <c r="T29" s="21">
        <v>20.904173093385101</v>
      </c>
      <c r="U29" s="21">
        <v>15.5831109348829</v>
      </c>
      <c r="V29" s="21">
        <v>13.709116793817801</v>
      </c>
      <c r="W29" s="21">
        <v>16.9112713604374</v>
      </c>
      <c r="X29" s="21">
        <v>23.188426681823</v>
      </c>
      <c r="Y29" s="21">
        <v>19.065704840690302</v>
      </c>
      <c r="Z29" s="21">
        <v>21.874983886813201</v>
      </c>
      <c r="AA29" s="21">
        <v>19.132241178861602</v>
      </c>
      <c r="AB29" s="21">
        <v>16.395602616746</v>
      </c>
      <c r="AC29" s="21">
        <v>18.553209490502599</v>
      </c>
    </row>
    <row r="30" spans="1:29" x14ac:dyDescent="0.25">
      <c r="A30" s="22" t="s">
        <v>57</v>
      </c>
      <c r="B30" s="23" t="s">
        <v>33</v>
      </c>
      <c r="C30" s="24">
        <f t="shared" si="0"/>
        <v>26.873828070557501</v>
      </c>
      <c r="D30" s="21">
        <v>16.5732887185351</v>
      </c>
      <c r="E30" s="21">
        <v>20.232448173265301</v>
      </c>
      <c r="F30" s="21">
        <v>13.9580248144118</v>
      </c>
      <c r="G30" s="21">
        <v>17.646525906986799</v>
      </c>
      <c r="H30" s="21">
        <v>19.287158370367099</v>
      </c>
      <c r="I30" s="21">
        <v>15.5414373388745</v>
      </c>
      <c r="J30" s="21">
        <v>14.8264286702695</v>
      </c>
      <c r="K30" s="21">
        <v>16.261346787802701</v>
      </c>
      <c r="L30" s="21">
        <v>13.454313694221099</v>
      </c>
      <c r="M30" s="21">
        <v>17.281466565139599</v>
      </c>
      <c r="N30" s="21">
        <v>18.391331760834099</v>
      </c>
      <c r="O30" s="21">
        <v>14.787737424826</v>
      </c>
      <c r="P30" s="21">
        <v>16.590964045813902</v>
      </c>
      <c r="Q30" s="21">
        <v>14.2625356334116</v>
      </c>
      <c r="R30" s="21">
        <v>26.873828070557501</v>
      </c>
      <c r="S30" s="21">
        <v>23.850488021319499</v>
      </c>
      <c r="T30" s="21">
        <v>20.904173093385101</v>
      </c>
      <c r="U30" s="21">
        <v>15.5831109348829</v>
      </c>
      <c r="V30" s="21">
        <v>13.709116793817801</v>
      </c>
      <c r="W30" s="21">
        <v>16.9112713604374</v>
      </c>
      <c r="X30" s="21">
        <v>23.188426681823</v>
      </c>
      <c r="Y30" s="21">
        <v>19.065704840690302</v>
      </c>
      <c r="Z30" s="21">
        <v>21.874983886813201</v>
      </c>
      <c r="AA30" s="21">
        <v>19.132241178861602</v>
      </c>
      <c r="AB30" s="21">
        <v>16.395602616746</v>
      </c>
      <c r="AC30" s="21">
        <v>18.553209490502599</v>
      </c>
    </row>
    <row r="31" spans="1:29" ht="30" x14ac:dyDescent="0.25">
      <c r="A31" s="22" t="s">
        <v>58</v>
      </c>
      <c r="B31" s="23"/>
      <c r="C31" s="24">
        <f t="shared" si="0"/>
        <v>0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x14ac:dyDescent="0.25">
      <c r="A32" s="22" t="s">
        <v>59</v>
      </c>
      <c r="B32" s="23" t="s">
        <v>33</v>
      </c>
      <c r="C32" s="24">
        <f t="shared" si="0"/>
        <v>343.85094176910002</v>
      </c>
      <c r="D32" s="21">
        <v>198.87946462242101</v>
      </c>
      <c r="E32" s="21">
        <v>242.789378079183</v>
      </c>
      <c r="F32" s="21">
        <v>167.49629777294101</v>
      </c>
      <c r="G32" s="21">
        <v>343.85094176910002</v>
      </c>
      <c r="H32" s="21">
        <v>231.445900444405</v>
      </c>
      <c r="I32" s="21">
        <v>186.49724806649499</v>
      </c>
      <c r="J32" s="21">
        <v>177.917144043234</v>
      </c>
      <c r="K32" s="21">
        <v>195.13616145363201</v>
      </c>
      <c r="L32" s="21">
        <v>161.45176433065299</v>
      </c>
      <c r="M32" s="21">
        <v>207.377598781675</v>
      </c>
      <c r="N32" s="21">
        <v>220.69598113001001</v>
      </c>
      <c r="O32" s="21">
        <v>265.65236150138003</v>
      </c>
      <c r="P32" s="21">
        <v>199.09156854976601</v>
      </c>
      <c r="Q32" s="21">
        <v>171.150427600939</v>
      </c>
      <c r="R32" s="21">
        <v>322.48593684668901</v>
      </c>
      <c r="S32" s="21">
        <v>286.20585625583402</v>
      </c>
      <c r="T32" s="21">
        <v>250.85007712062099</v>
      </c>
      <c r="U32" s="21">
        <v>186.99733121859501</v>
      </c>
      <c r="V32" s="21">
        <v>164.50940152581401</v>
      </c>
      <c r="W32" s="21">
        <v>202.93525632524799</v>
      </c>
      <c r="X32" s="21">
        <v>278.26112018187598</v>
      </c>
      <c r="Y32" s="21">
        <v>228.78845808828299</v>
      </c>
      <c r="Z32" s="21">
        <v>262.49980664175899</v>
      </c>
      <c r="AA32" s="21">
        <v>229.58689414633901</v>
      </c>
      <c r="AB32" s="21">
        <v>196.74723140095199</v>
      </c>
      <c r="AC32" s="21">
        <v>222.63851388603101</v>
      </c>
    </row>
    <row r="33" spans="1:29" ht="30" x14ac:dyDescent="0.25">
      <c r="A33" s="22" t="s">
        <v>60</v>
      </c>
      <c r="B33" s="23" t="s">
        <v>33</v>
      </c>
      <c r="C33" s="24">
        <f t="shared" si="0"/>
        <v>493.58255283968299</v>
      </c>
      <c r="D33" s="21">
        <v>269.33396060277602</v>
      </c>
      <c r="E33" s="21">
        <v>461.158010676461</v>
      </c>
      <c r="F33" s="21">
        <v>209.370372216177</v>
      </c>
      <c r="G33" s="21">
        <v>314.98700743905903</v>
      </c>
      <c r="H33" s="21">
        <v>302.56357169977701</v>
      </c>
      <c r="I33" s="21">
        <v>324.12391425910101</v>
      </c>
      <c r="J33" s="21">
        <v>428.05436469380402</v>
      </c>
      <c r="K33" s="21">
        <v>243.92020181704001</v>
      </c>
      <c r="L33" s="21">
        <v>240.573034963276</v>
      </c>
      <c r="M33" s="21">
        <v>389.12410555760698</v>
      </c>
      <c r="N33" s="21">
        <v>266.158458684484</v>
      </c>
      <c r="O33" s="21">
        <v>256.95905809406298</v>
      </c>
      <c r="P33" s="21">
        <v>248.86446068720801</v>
      </c>
      <c r="Q33" s="21">
        <v>213.938034501174</v>
      </c>
      <c r="R33" s="21">
        <v>435.76907290111097</v>
      </c>
      <c r="S33" s="21">
        <v>352.53713474096702</v>
      </c>
      <c r="T33" s="21">
        <v>324.50024040493003</v>
      </c>
      <c r="U33" s="21">
        <v>233.74666402324399</v>
      </c>
      <c r="V33" s="21">
        <v>184.27366212228</v>
      </c>
      <c r="W33" s="21">
        <v>268.154667207567</v>
      </c>
      <c r="X33" s="21">
        <v>493.58255283968299</v>
      </c>
      <c r="Y33" s="21">
        <v>275.53363792216498</v>
      </c>
      <c r="Z33" s="21">
        <v>290.19507448526701</v>
      </c>
      <c r="AA33" s="21">
        <v>286.98361768292301</v>
      </c>
      <c r="AB33" s="21">
        <v>245.93403925119</v>
      </c>
      <c r="AC33" s="21">
        <v>278.29814235753901</v>
      </c>
    </row>
    <row r="34" spans="1:29" ht="15" customHeight="1" x14ac:dyDescent="0.25">
      <c r="A34" s="22" t="s">
        <v>61</v>
      </c>
      <c r="B34" s="23" t="s">
        <v>33</v>
      </c>
      <c r="C34" s="24">
        <f t="shared" si="0"/>
        <v>403.10742105836198</v>
      </c>
      <c r="D34" s="21">
        <v>248.599330778027</v>
      </c>
      <c r="E34" s="21">
        <v>303.48672259897899</v>
      </c>
      <c r="F34" s="21">
        <v>209.370372216177</v>
      </c>
      <c r="G34" s="21">
        <v>264.69788860480202</v>
      </c>
      <c r="H34" s="21">
        <v>289.30737555550598</v>
      </c>
      <c r="I34" s="21">
        <v>233.121560083118</v>
      </c>
      <c r="J34" s="21">
        <v>222.39643005404301</v>
      </c>
      <c r="K34" s="21">
        <v>243.92020181704001</v>
      </c>
      <c r="L34" s="21">
        <v>201.81470541331601</v>
      </c>
      <c r="M34" s="21">
        <v>259.22199847709402</v>
      </c>
      <c r="N34" s="21">
        <v>275.86997641251202</v>
      </c>
      <c r="O34" s="21">
        <v>221.81606137239001</v>
      </c>
      <c r="P34" s="21">
        <v>248.86446068720801</v>
      </c>
      <c r="Q34" s="21">
        <v>213.938034501174</v>
      </c>
      <c r="R34" s="21">
        <v>403.10742105836198</v>
      </c>
      <c r="S34" s="21">
        <v>357.75732031979197</v>
      </c>
      <c r="T34" s="21">
        <v>313.56259640077599</v>
      </c>
      <c r="U34" s="21">
        <v>233.74666402324399</v>
      </c>
      <c r="V34" s="21">
        <v>205.63675190726701</v>
      </c>
      <c r="W34" s="21">
        <v>253.66907040656099</v>
      </c>
      <c r="X34" s="21">
        <v>347.826400227345</v>
      </c>
      <c r="Y34" s="21">
        <v>285.98557261035398</v>
      </c>
      <c r="Z34" s="21">
        <v>328.12475830219802</v>
      </c>
      <c r="AA34" s="21">
        <v>286.98361768292301</v>
      </c>
      <c r="AB34" s="21">
        <v>245.93403925119</v>
      </c>
      <c r="AC34" s="21">
        <v>278.29814235753901</v>
      </c>
    </row>
    <row r="35" spans="1:29" ht="60" x14ac:dyDescent="0.25">
      <c r="A35" s="22" t="s">
        <v>62</v>
      </c>
      <c r="B35" s="23" t="s">
        <v>33</v>
      </c>
      <c r="C35" s="24">
        <f t="shared" si="0"/>
        <v>214.99062456446001</v>
      </c>
      <c r="D35" s="21">
        <v>132.586309748281</v>
      </c>
      <c r="E35" s="21">
        <v>161.85958538612201</v>
      </c>
      <c r="F35" s="21">
        <v>111.664198515294</v>
      </c>
      <c r="G35" s="21">
        <v>141.17220725589499</v>
      </c>
      <c r="H35" s="21">
        <v>154.29726696293699</v>
      </c>
      <c r="I35" s="21">
        <v>124.331498710996</v>
      </c>
      <c r="J35" s="21">
        <v>118.611429362156</v>
      </c>
      <c r="K35" s="21">
        <v>130.09077430242101</v>
      </c>
      <c r="L35" s="21">
        <v>107.63450955376901</v>
      </c>
      <c r="M35" s="21">
        <v>138.25173252111699</v>
      </c>
      <c r="N35" s="21">
        <v>147.13065408667299</v>
      </c>
      <c r="O35" s="21">
        <v>118.301899398608</v>
      </c>
      <c r="P35" s="21">
        <v>132.72771236651101</v>
      </c>
      <c r="Q35" s="21">
        <v>114.100285067293</v>
      </c>
      <c r="R35" s="21">
        <v>214.99062456446001</v>
      </c>
      <c r="S35" s="21">
        <v>190.803904170556</v>
      </c>
      <c r="T35" s="21">
        <v>167.233384747081</v>
      </c>
      <c r="U35" s="21">
        <v>124.664887479063</v>
      </c>
      <c r="V35" s="21">
        <v>109.672934350543</v>
      </c>
      <c r="W35" s="21">
        <v>135.290170883499</v>
      </c>
      <c r="X35" s="21">
        <v>185.507413454584</v>
      </c>
      <c r="Y35" s="21">
        <v>152.52563872552199</v>
      </c>
      <c r="Z35" s="21">
        <v>174.99987109450601</v>
      </c>
      <c r="AA35" s="21">
        <v>153.05792943089301</v>
      </c>
      <c r="AB35" s="21">
        <v>131.164820933968</v>
      </c>
      <c r="AC35" s="21">
        <v>148.42567592402099</v>
      </c>
    </row>
    <row r="36" spans="1:29" x14ac:dyDescent="0.25">
      <c r="A36" s="22" t="s">
        <v>63</v>
      </c>
      <c r="B36" s="23"/>
      <c r="C36" s="24">
        <f t="shared" si="0"/>
        <v>0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ht="30" x14ac:dyDescent="0.25">
      <c r="A37" s="22" t="s">
        <v>64</v>
      </c>
      <c r="B37" s="23" t="s">
        <v>33</v>
      </c>
      <c r="C37" s="24">
        <f t="shared" si="0"/>
        <v>26.873828070557501</v>
      </c>
      <c r="D37" s="21">
        <v>16.5732887185351</v>
      </c>
      <c r="E37" s="21">
        <v>20.232448173265301</v>
      </c>
      <c r="F37" s="21">
        <v>13.9580248144118</v>
      </c>
      <c r="G37" s="21">
        <v>17.646525906986799</v>
      </c>
      <c r="H37" s="21">
        <v>19.287158370367099</v>
      </c>
      <c r="I37" s="21">
        <v>15.5414373388745</v>
      </c>
      <c r="J37" s="21">
        <v>14.8264286702695</v>
      </c>
      <c r="K37" s="21">
        <v>16.261346787802701</v>
      </c>
      <c r="L37" s="21">
        <v>13.454313694221099</v>
      </c>
      <c r="M37" s="21">
        <v>17.281466565139599</v>
      </c>
      <c r="N37" s="21">
        <v>18.391331760834099</v>
      </c>
      <c r="O37" s="21">
        <v>14.787737424826</v>
      </c>
      <c r="P37" s="21">
        <v>16.590964045813902</v>
      </c>
      <c r="Q37" s="21">
        <v>14.2625356334116</v>
      </c>
      <c r="R37" s="21">
        <v>26.873828070557501</v>
      </c>
      <c r="S37" s="21">
        <v>23.850488021319499</v>
      </c>
      <c r="T37" s="21">
        <v>20.904173093385101</v>
      </c>
      <c r="U37" s="21">
        <v>15.5831109348829</v>
      </c>
      <c r="V37" s="21">
        <v>13.709116793817801</v>
      </c>
      <c r="W37" s="21">
        <v>16.9112713604374</v>
      </c>
      <c r="X37" s="21">
        <v>23.188426681823</v>
      </c>
      <c r="Y37" s="21">
        <v>19.065704840690302</v>
      </c>
      <c r="Z37" s="21">
        <v>21.874983886813201</v>
      </c>
      <c r="AA37" s="21">
        <v>19.132241178861602</v>
      </c>
      <c r="AB37" s="21">
        <v>16.395602616746</v>
      </c>
      <c r="AC37" s="21">
        <v>18.553209490502599</v>
      </c>
    </row>
    <row r="38" spans="1:29" ht="75" x14ac:dyDescent="0.25">
      <c r="A38" s="22" t="s">
        <v>65</v>
      </c>
      <c r="B38" s="23" t="s">
        <v>33</v>
      </c>
      <c r="C38" s="24">
        <f t="shared" ref="C38:C69" si="1">MAX(D38:AC38)</f>
        <v>257.88820632682501</v>
      </c>
      <c r="D38" s="21">
        <v>149.15959846681599</v>
      </c>
      <c r="E38" s="21">
        <v>182.092033559388</v>
      </c>
      <c r="F38" s="21">
        <v>125.622223329706</v>
      </c>
      <c r="G38" s="21">
        <v>257.88820632682501</v>
      </c>
      <c r="H38" s="21">
        <v>173.58442533330401</v>
      </c>
      <c r="I38" s="21">
        <v>139.87293604987099</v>
      </c>
      <c r="J38" s="21">
        <v>133.43785803242599</v>
      </c>
      <c r="K38" s="21">
        <v>146.35212109022399</v>
      </c>
      <c r="L38" s="21">
        <v>121.08882324799001</v>
      </c>
      <c r="M38" s="21">
        <v>155.53319908625599</v>
      </c>
      <c r="N38" s="21">
        <v>165.52198584750701</v>
      </c>
      <c r="O38" s="21">
        <v>187.27945609135099</v>
      </c>
      <c r="P38" s="21">
        <v>149.318676412325</v>
      </c>
      <c r="Q38" s="21">
        <v>128.36282070070399</v>
      </c>
      <c r="R38" s="21">
        <v>241.86445263501699</v>
      </c>
      <c r="S38" s="21">
        <v>214.65439219187499</v>
      </c>
      <c r="T38" s="21">
        <v>188.137557840466</v>
      </c>
      <c r="U38" s="21">
        <v>140.24799841394599</v>
      </c>
      <c r="V38" s="21">
        <v>123.38205114436001</v>
      </c>
      <c r="W38" s="21">
        <v>152.20144224393599</v>
      </c>
      <c r="X38" s="21">
        <v>208.69584013640701</v>
      </c>
      <c r="Y38" s="21">
        <v>171.591343566213</v>
      </c>
      <c r="Z38" s="21">
        <v>196.874854981319</v>
      </c>
      <c r="AA38" s="21">
        <v>172.19017060975401</v>
      </c>
      <c r="AB38" s="21">
        <v>147.56042355071401</v>
      </c>
      <c r="AC38" s="21">
        <v>166.97888541452301</v>
      </c>
    </row>
    <row r="39" spans="1:29" ht="45" x14ac:dyDescent="0.25">
      <c r="A39" s="22" t="s">
        <v>66</v>
      </c>
      <c r="B39" s="23"/>
      <c r="C39" s="24">
        <f t="shared" si="1"/>
        <v>0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ht="30" x14ac:dyDescent="0.25">
      <c r="A40" s="22" t="s">
        <v>67</v>
      </c>
      <c r="B40" s="23" t="s">
        <v>33</v>
      </c>
      <c r="C40" s="24">
        <f t="shared" si="1"/>
        <v>461.158010676461</v>
      </c>
      <c r="D40" s="21">
        <v>269.33396060277602</v>
      </c>
      <c r="E40" s="21">
        <v>461.158010676461</v>
      </c>
      <c r="F40" s="21">
        <v>371.65991387940198</v>
      </c>
      <c r="G40" s="21">
        <v>314.98700743905903</v>
      </c>
      <c r="H40" s="21">
        <v>302.56357169977701</v>
      </c>
      <c r="I40" s="21">
        <v>324.12391425910101</v>
      </c>
      <c r="J40" s="21">
        <v>428.05436469380402</v>
      </c>
      <c r="K40" s="21">
        <v>243.92020181704001</v>
      </c>
      <c r="L40" s="21">
        <v>240.573034963276</v>
      </c>
      <c r="M40" s="21">
        <v>349.924986819227</v>
      </c>
      <c r="N40" s="21">
        <v>266.158458684484</v>
      </c>
      <c r="O40" s="21">
        <v>256.95905809406298</v>
      </c>
      <c r="P40" s="21">
        <v>248.86446068720801</v>
      </c>
      <c r="Q40" s="21">
        <v>209.09192423004899</v>
      </c>
      <c r="R40" s="21">
        <v>435.76907290111097</v>
      </c>
      <c r="S40" s="21">
        <v>352.53713474096702</v>
      </c>
      <c r="T40" s="21">
        <v>324.50024040493003</v>
      </c>
      <c r="U40" s="21">
        <v>233.74666402324399</v>
      </c>
      <c r="V40" s="21">
        <v>184.27366212228</v>
      </c>
      <c r="W40" s="21">
        <v>253.66907040656099</v>
      </c>
      <c r="X40" s="21">
        <v>444.07517895969102</v>
      </c>
      <c r="Y40" s="21">
        <v>275.53363792216498</v>
      </c>
      <c r="Z40" s="21">
        <v>290.19507448526701</v>
      </c>
      <c r="AA40" s="21">
        <v>286.98361768292301</v>
      </c>
      <c r="AB40" s="21">
        <v>245.93403925119</v>
      </c>
      <c r="AC40" s="21">
        <v>278.29814235753901</v>
      </c>
    </row>
    <row r="41" spans="1:29" ht="30" x14ac:dyDescent="0.25">
      <c r="A41" s="22" t="s">
        <v>68</v>
      </c>
      <c r="B41" s="23" t="s">
        <v>33</v>
      </c>
      <c r="C41" s="24">
        <f t="shared" si="1"/>
        <v>403.10742105836198</v>
      </c>
      <c r="D41" s="21">
        <v>248.599330778027</v>
      </c>
      <c r="E41" s="21">
        <v>303.48672259897899</v>
      </c>
      <c r="F41" s="21">
        <v>209.370372216177</v>
      </c>
      <c r="G41" s="21">
        <v>264.69788860480202</v>
      </c>
      <c r="H41" s="21">
        <v>289.30737555550598</v>
      </c>
      <c r="I41" s="21">
        <v>233.121560083118</v>
      </c>
      <c r="J41" s="21">
        <v>222.39643005404301</v>
      </c>
      <c r="K41" s="21">
        <v>243.92020181704001</v>
      </c>
      <c r="L41" s="21">
        <v>201.81470541331601</v>
      </c>
      <c r="M41" s="21">
        <v>259.22199847709402</v>
      </c>
      <c r="N41" s="21">
        <v>275.86997641251202</v>
      </c>
      <c r="O41" s="21">
        <v>221.81606137239001</v>
      </c>
      <c r="P41" s="21">
        <v>248.86446068720801</v>
      </c>
      <c r="Q41" s="21">
        <v>213.938034501174</v>
      </c>
      <c r="R41" s="21">
        <v>403.10742105836198</v>
      </c>
      <c r="S41" s="21">
        <v>357.75732031979197</v>
      </c>
      <c r="T41" s="21">
        <v>313.56259640077599</v>
      </c>
      <c r="U41" s="21">
        <v>233.74666402324399</v>
      </c>
      <c r="V41" s="21">
        <v>205.63675190726701</v>
      </c>
      <c r="W41" s="21">
        <v>253.66907040656099</v>
      </c>
      <c r="X41" s="21">
        <v>347.826400227345</v>
      </c>
      <c r="Y41" s="21">
        <v>285.98557261035398</v>
      </c>
      <c r="Z41" s="21">
        <v>328.12475830219802</v>
      </c>
      <c r="AA41" s="21">
        <v>286.98361768292301</v>
      </c>
      <c r="AB41" s="21">
        <v>245.93403925119</v>
      </c>
      <c r="AC41" s="21">
        <v>278.29814235753901</v>
      </c>
    </row>
    <row r="42" spans="1:29" x14ac:dyDescent="0.25">
      <c r="A42" s="22" t="s">
        <v>69</v>
      </c>
      <c r="B42" s="23" t="s">
        <v>33</v>
      </c>
      <c r="C42" s="24">
        <f t="shared" si="1"/>
        <v>161.24296842334499</v>
      </c>
      <c r="D42" s="21">
        <v>99.439732311210705</v>
      </c>
      <c r="E42" s="21">
        <v>121.394689039592</v>
      </c>
      <c r="F42" s="21">
        <v>83.748148886470702</v>
      </c>
      <c r="G42" s="21">
        <v>105.879155441921</v>
      </c>
      <c r="H42" s="21">
        <v>115.722950222202</v>
      </c>
      <c r="I42" s="21">
        <v>93.248624033247296</v>
      </c>
      <c r="J42" s="21">
        <v>88.958572021617201</v>
      </c>
      <c r="K42" s="21">
        <v>97.568080726816106</v>
      </c>
      <c r="L42" s="21">
        <v>80.725882165326595</v>
      </c>
      <c r="M42" s="21">
        <v>103.688799390837</v>
      </c>
      <c r="N42" s="21">
        <v>110.34799056500501</v>
      </c>
      <c r="O42" s="21">
        <v>88.726424548956203</v>
      </c>
      <c r="P42" s="21">
        <v>99.545784274883204</v>
      </c>
      <c r="Q42" s="21">
        <v>85.575213800469399</v>
      </c>
      <c r="R42" s="21">
        <v>161.24296842334499</v>
      </c>
      <c r="S42" s="21">
        <v>143.10292812791701</v>
      </c>
      <c r="T42" s="21">
        <v>125.42503856031099</v>
      </c>
      <c r="U42" s="21">
        <v>93.498665609297504</v>
      </c>
      <c r="V42" s="21">
        <v>82.254700762906893</v>
      </c>
      <c r="W42" s="21">
        <v>101.467628162624</v>
      </c>
      <c r="X42" s="21">
        <v>139.13056009093799</v>
      </c>
      <c r="Y42" s="21">
        <v>114.39422904414199</v>
      </c>
      <c r="Z42" s="21">
        <v>131.24990332087901</v>
      </c>
      <c r="AA42" s="21">
        <v>114.79344707316901</v>
      </c>
      <c r="AB42" s="21">
        <v>98.373615700475895</v>
      </c>
      <c r="AC42" s="21">
        <v>111.319256943016</v>
      </c>
    </row>
    <row r="43" spans="1:29" ht="30" x14ac:dyDescent="0.25">
      <c r="A43" s="22" t="s">
        <v>70</v>
      </c>
      <c r="B43" s="23"/>
      <c r="C43" s="24">
        <f t="shared" si="1"/>
        <v>0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ht="30" x14ac:dyDescent="0.25">
      <c r="A44" s="22" t="s">
        <v>71</v>
      </c>
      <c r="B44" s="23" t="s">
        <v>33</v>
      </c>
      <c r="C44" s="24">
        <f t="shared" si="1"/>
        <v>229.23396117940001</v>
      </c>
      <c r="D44" s="21">
        <v>132.586309748281</v>
      </c>
      <c r="E44" s="21">
        <v>161.85958538612201</v>
      </c>
      <c r="F44" s="21">
        <v>111.664198515294</v>
      </c>
      <c r="G44" s="21">
        <v>229.23396117940001</v>
      </c>
      <c r="H44" s="21">
        <v>154.29726696293699</v>
      </c>
      <c r="I44" s="21">
        <v>157.96621145674999</v>
      </c>
      <c r="J44" s="21">
        <v>118.611429362156</v>
      </c>
      <c r="K44" s="21">
        <v>130.09077430242101</v>
      </c>
      <c r="L44" s="21">
        <v>107.63450955376901</v>
      </c>
      <c r="M44" s="21">
        <v>138.25173252111699</v>
      </c>
      <c r="N44" s="21">
        <v>147.13065408667299</v>
      </c>
      <c r="O44" s="21">
        <v>177.101574334254</v>
      </c>
      <c r="P44" s="21">
        <v>132.72771236651101</v>
      </c>
      <c r="Q44" s="21">
        <v>114.100285067293</v>
      </c>
      <c r="R44" s="21">
        <v>214.99062456446001</v>
      </c>
      <c r="S44" s="21">
        <v>190.803904170556</v>
      </c>
      <c r="T44" s="21">
        <v>167.233384747081</v>
      </c>
      <c r="U44" s="21">
        <v>124.664887479063</v>
      </c>
      <c r="V44" s="21">
        <v>109.672934350543</v>
      </c>
      <c r="W44" s="21">
        <v>135.290170883499</v>
      </c>
      <c r="X44" s="21">
        <v>185.507413454584</v>
      </c>
      <c r="Y44" s="21">
        <v>152.52563872552199</v>
      </c>
      <c r="Z44" s="21">
        <v>174.99987109450601</v>
      </c>
      <c r="AA44" s="21">
        <v>153.05792943089301</v>
      </c>
      <c r="AB44" s="21">
        <v>131.164820933968</v>
      </c>
      <c r="AC44" s="21">
        <v>148.42567592402099</v>
      </c>
    </row>
    <row r="45" spans="1:29" ht="30" x14ac:dyDescent="0.25">
      <c r="A45" s="22" t="s">
        <v>72</v>
      </c>
      <c r="B45" s="23" t="s">
        <v>33</v>
      </c>
      <c r="C45" s="24">
        <f t="shared" si="1"/>
        <v>229.23396117940001</v>
      </c>
      <c r="D45" s="21">
        <v>132.586309748281</v>
      </c>
      <c r="E45" s="21">
        <v>161.85958538612201</v>
      </c>
      <c r="F45" s="21">
        <v>111.664198515294</v>
      </c>
      <c r="G45" s="21">
        <v>229.23396117940001</v>
      </c>
      <c r="H45" s="21">
        <v>154.29726696293699</v>
      </c>
      <c r="I45" s="21">
        <v>157.96621145674999</v>
      </c>
      <c r="J45" s="21">
        <v>118.611429362156</v>
      </c>
      <c r="K45" s="21">
        <v>130.09077430242101</v>
      </c>
      <c r="L45" s="21">
        <v>107.63450955376901</v>
      </c>
      <c r="M45" s="21">
        <v>138.25173252111699</v>
      </c>
      <c r="N45" s="21">
        <v>147.13065408667299</v>
      </c>
      <c r="O45" s="21">
        <v>118.301899398608</v>
      </c>
      <c r="P45" s="21">
        <v>132.72771236651101</v>
      </c>
      <c r="Q45" s="21">
        <v>114.100285067293</v>
      </c>
      <c r="R45" s="21">
        <v>214.99062456446001</v>
      </c>
      <c r="S45" s="21">
        <v>190.803904170556</v>
      </c>
      <c r="T45" s="21">
        <v>167.233384747081</v>
      </c>
      <c r="U45" s="21">
        <v>124.664887479063</v>
      </c>
      <c r="V45" s="21">
        <v>109.672934350543</v>
      </c>
      <c r="W45" s="21">
        <v>135.290170883499</v>
      </c>
      <c r="X45" s="21">
        <v>185.507413454584</v>
      </c>
      <c r="Y45" s="21">
        <v>152.52563872552199</v>
      </c>
      <c r="Z45" s="21">
        <v>174.99987109450601</v>
      </c>
      <c r="AA45" s="21">
        <v>153.05792943089301</v>
      </c>
      <c r="AB45" s="21">
        <v>131.164820933968</v>
      </c>
      <c r="AC45" s="21">
        <v>148.42567592402099</v>
      </c>
    </row>
    <row r="46" spans="1:29" ht="45" x14ac:dyDescent="0.25">
      <c r="A46" s="22" t="s">
        <v>73</v>
      </c>
      <c r="B46" s="23" t="s">
        <v>33</v>
      </c>
      <c r="C46" s="24">
        <f t="shared" si="1"/>
        <v>161.24296842334499</v>
      </c>
      <c r="D46" s="21">
        <v>99.439732311210705</v>
      </c>
      <c r="E46" s="21">
        <v>121.394689039592</v>
      </c>
      <c r="F46" s="21">
        <v>83.748148886470702</v>
      </c>
      <c r="G46" s="21">
        <v>130.24883929470801</v>
      </c>
      <c r="H46" s="21">
        <v>115.722950222202</v>
      </c>
      <c r="I46" s="21">
        <v>118.474658592563</v>
      </c>
      <c r="J46" s="21">
        <v>88.958572021617201</v>
      </c>
      <c r="K46" s="21">
        <v>97.568080726816106</v>
      </c>
      <c r="L46" s="21">
        <v>80.725882165326595</v>
      </c>
      <c r="M46" s="21">
        <v>103.688799390837</v>
      </c>
      <c r="N46" s="21">
        <v>110.34799056500501</v>
      </c>
      <c r="O46" s="21">
        <v>88.726424548956203</v>
      </c>
      <c r="P46" s="21">
        <v>99.545784274883204</v>
      </c>
      <c r="Q46" s="21">
        <v>85.575213800469399</v>
      </c>
      <c r="R46" s="21">
        <v>161.24296842334499</v>
      </c>
      <c r="S46" s="21">
        <v>143.10292812791701</v>
      </c>
      <c r="T46" s="21">
        <v>148.681330226266</v>
      </c>
      <c r="U46" s="21">
        <v>93.498665609297504</v>
      </c>
      <c r="V46" s="21">
        <v>82.254700762906893</v>
      </c>
      <c r="W46" s="21">
        <v>101.467628162624</v>
      </c>
      <c r="X46" s="21">
        <v>139.13056009093799</v>
      </c>
      <c r="Y46" s="21">
        <v>114.39422904414199</v>
      </c>
      <c r="Z46" s="21">
        <v>131.24990332087901</v>
      </c>
      <c r="AA46" s="21">
        <v>114.79344707316901</v>
      </c>
      <c r="AB46" s="21">
        <v>98.373615700475895</v>
      </c>
      <c r="AC46" s="21">
        <v>111.319256943016</v>
      </c>
    </row>
    <row r="47" spans="1:29" x14ac:dyDescent="0.25">
      <c r="A47" s="19" t="s">
        <v>74</v>
      </c>
      <c r="B47" s="23"/>
      <c r="C47" s="24">
        <f t="shared" si="1"/>
        <v>0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1:29" x14ac:dyDescent="0.25">
      <c r="A48" s="22" t="s">
        <v>75</v>
      </c>
      <c r="B48" s="23" t="s">
        <v>33</v>
      </c>
      <c r="C48" s="24">
        <f t="shared" si="1"/>
        <v>299.00324130416197</v>
      </c>
      <c r="D48" s="21">
        <v>240.64530576342401</v>
      </c>
      <c r="E48" s="21">
        <v>195.36765511775201</v>
      </c>
      <c r="F48" s="21">
        <v>111.664198515294</v>
      </c>
      <c r="G48" s="21">
        <v>176.909006273024</v>
      </c>
      <c r="H48" s="21">
        <v>244.79675226199501</v>
      </c>
      <c r="I48" s="21">
        <v>162.13988714358601</v>
      </c>
      <c r="J48" s="21">
        <v>156.35442928705001</v>
      </c>
      <c r="K48" s="21">
        <v>223.77599662297399</v>
      </c>
      <c r="L48" s="21">
        <v>175.19723074753799</v>
      </c>
      <c r="M48" s="21">
        <v>194.481909134929</v>
      </c>
      <c r="N48" s="21">
        <v>189.280421758046</v>
      </c>
      <c r="O48" s="21">
        <v>166.47062763675601</v>
      </c>
      <c r="P48" s="21">
        <v>184.75038168318099</v>
      </c>
      <c r="Q48" s="21">
        <v>151.17434804168099</v>
      </c>
      <c r="R48" s="21">
        <v>240.68678481216199</v>
      </c>
      <c r="S48" s="21">
        <v>190.803904170556</v>
      </c>
      <c r="T48" s="21">
        <v>198.24177363502099</v>
      </c>
      <c r="U48" s="21">
        <v>155.945862810454</v>
      </c>
      <c r="V48" s="21">
        <v>173.16190318847899</v>
      </c>
      <c r="W48" s="21">
        <v>173.63555261522899</v>
      </c>
      <c r="X48" s="21">
        <v>299.00324130416197</v>
      </c>
      <c r="Y48" s="21">
        <v>204.17971393188</v>
      </c>
      <c r="Z48" s="21">
        <v>196.60570876501299</v>
      </c>
      <c r="AA48" s="21">
        <v>228.489215573861</v>
      </c>
      <c r="AB48" s="21">
        <v>160.397050845395</v>
      </c>
      <c r="AC48" s="21">
        <v>251.50746421835899</v>
      </c>
    </row>
    <row r="49" spans="1:29" x14ac:dyDescent="0.25">
      <c r="A49" s="19" t="s">
        <v>76</v>
      </c>
      <c r="B49" s="23"/>
      <c r="C49" s="24">
        <f t="shared" si="1"/>
        <v>0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9" ht="45" x14ac:dyDescent="0.25">
      <c r="A50" s="22" t="s">
        <v>77</v>
      </c>
      <c r="B50" s="23" t="s">
        <v>33</v>
      </c>
      <c r="C50" s="24">
        <f t="shared" si="1"/>
        <v>477.38726805770602</v>
      </c>
      <c r="D50" s="21">
        <v>198.87946462242101</v>
      </c>
      <c r="E50" s="21">
        <v>403.47546278202498</v>
      </c>
      <c r="F50" s="21">
        <v>446.60467403267199</v>
      </c>
      <c r="G50" s="21">
        <v>260.49767858941499</v>
      </c>
      <c r="H50" s="21">
        <v>231.445900444405</v>
      </c>
      <c r="I50" s="21">
        <v>243.20983071537799</v>
      </c>
      <c r="J50" s="21">
        <v>255.85344011771701</v>
      </c>
      <c r="K50" s="21">
        <v>195.13616145363201</v>
      </c>
      <c r="L50" s="21">
        <v>161.45176433065299</v>
      </c>
      <c r="M50" s="21">
        <v>254.79267260512401</v>
      </c>
      <c r="N50" s="21">
        <v>347.84162975211501</v>
      </c>
      <c r="O50" s="21">
        <v>252.40448748331801</v>
      </c>
      <c r="P50" s="21">
        <v>277.125572524772</v>
      </c>
      <c r="Q50" s="21">
        <v>204.016861843562</v>
      </c>
      <c r="R50" s="21">
        <v>391.28893070486498</v>
      </c>
      <c r="S50" s="21">
        <v>286.20585625583402</v>
      </c>
      <c r="T50" s="21">
        <v>250.85007712062099</v>
      </c>
      <c r="U50" s="21">
        <v>186.99733121859501</v>
      </c>
      <c r="V50" s="21">
        <v>164.50940152581401</v>
      </c>
      <c r="W50" s="21">
        <v>332.99158252839902</v>
      </c>
      <c r="X50" s="21">
        <v>448.52046310212103</v>
      </c>
      <c r="Y50" s="21">
        <v>228.78845808828299</v>
      </c>
      <c r="Z50" s="21">
        <v>267.290800006768</v>
      </c>
      <c r="AA50" s="21">
        <v>477.38726805770602</v>
      </c>
      <c r="AB50" s="21">
        <v>240.595576268092</v>
      </c>
      <c r="AC50" s="21">
        <v>270.18054792888398</v>
      </c>
    </row>
    <row r="51" spans="1:29" ht="150" x14ac:dyDescent="0.25">
      <c r="A51" s="17" t="s">
        <v>78</v>
      </c>
      <c r="B51" s="17"/>
      <c r="C51" s="24">
        <f t="shared" si="1"/>
        <v>0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</row>
    <row r="52" spans="1:29" x14ac:dyDescent="0.25">
      <c r="A52" s="19" t="s">
        <v>79</v>
      </c>
      <c r="B52" s="19"/>
      <c r="C52" s="24">
        <f t="shared" si="1"/>
        <v>0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 spans="1:29" ht="30" x14ac:dyDescent="0.25">
      <c r="A53" s="22" t="s">
        <v>32</v>
      </c>
      <c r="B53" s="23" t="s">
        <v>33</v>
      </c>
      <c r="C53" s="24">
        <f t="shared" si="1"/>
        <v>161.24296842334499</v>
      </c>
      <c r="D53" s="21">
        <v>99.439732311210705</v>
      </c>
      <c r="E53" s="21">
        <v>121.394689039592</v>
      </c>
      <c r="F53" s="21">
        <v>83.748148886470702</v>
      </c>
      <c r="G53" s="21">
        <v>105.879155441921</v>
      </c>
      <c r="H53" s="21">
        <v>115.722950222202</v>
      </c>
      <c r="I53" s="21"/>
      <c r="J53" s="21">
        <v>88.958572021617201</v>
      </c>
      <c r="K53" s="21">
        <v>97.568080726816106</v>
      </c>
      <c r="L53" s="21">
        <v>80.725882165326595</v>
      </c>
      <c r="M53" s="21">
        <v>103.688799390837</v>
      </c>
      <c r="N53" s="21">
        <v>110.34799056500501</v>
      </c>
      <c r="O53" s="21">
        <v>88.726424548956203</v>
      </c>
      <c r="P53" s="21">
        <v>99.545784274883204</v>
      </c>
      <c r="Q53" s="21">
        <v>85.575213800469399</v>
      </c>
      <c r="R53" s="21">
        <v>161.24296842334499</v>
      </c>
      <c r="S53" s="21">
        <v>143.10292812791701</v>
      </c>
      <c r="T53" s="21">
        <v>125.42503856031099</v>
      </c>
      <c r="U53" s="21">
        <v>79.5869964604708</v>
      </c>
      <c r="V53" s="21">
        <v>82.254700762906893</v>
      </c>
      <c r="W53" s="21">
        <v>101.467628162624</v>
      </c>
      <c r="X53" s="21">
        <v>139.13056009093799</v>
      </c>
      <c r="Y53" s="21">
        <v>114.39422904414199</v>
      </c>
      <c r="Z53" s="21">
        <v>131.24990332087901</v>
      </c>
      <c r="AA53" s="21"/>
      <c r="AB53" s="21">
        <v>98.373615700475895</v>
      </c>
      <c r="AC53" s="21">
        <v>111.319256943016</v>
      </c>
    </row>
    <row r="54" spans="1:29" ht="30" x14ac:dyDescent="0.25">
      <c r="A54" s="22" t="s">
        <v>34</v>
      </c>
      <c r="B54" s="23" t="s">
        <v>33</v>
      </c>
      <c r="C54" s="24">
        <f t="shared" si="1"/>
        <v>161.24296842334499</v>
      </c>
      <c r="D54" s="21">
        <v>99.439732311210705</v>
      </c>
      <c r="E54" s="21">
        <v>121.394689039592</v>
      </c>
      <c r="F54" s="21">
        <v>83.748148886470702</v>
      </c>
      <c r="G54" s="21">
        <v>105.879155441921</v>
      </c>
      <c r="H54" s="21">
        <v>115.722950222202</v>
      </c>
      <c r="I54" s="21"/>
      <c r="J54" s="21">
        <v>88.958572021617201</v>
      </c>
      <c r="K54" s="21">
        <v>97.568080726816106</v>
      </c>
      <c r="L54" s="21">
        <v>80.725882165326595</v>
      </c>
      <c r="M54" s="21">
        <v>103.688799390837</v>
      </c>
      <c r="N54" s="21">
        <v>110.34799056500501</v>
      </c>
      <c r="O54" s="21">
        <v>88.726424548956203</v>
      </c>
      <c r="P54" s="21">
        <v>99.545784274883204</v>
      </c>
      <c r="Q54" s="21">
        <v>85.575213800469399</v>
      </c>
      <c r="R54" s="21">
        <v>161.24296842334499</v>
      </c>
      <c r="S54" s="21">
        <v>143.10292812791701</v>
      </c>
      <c r="T54" s="21">
        <v>125.42503856031099</v>
      </c>
      <c r="U54" s="21">
        <v>79.5869964604708</v>
      </c>
      <c r="V54" s="21">
        <v>82.254700762906893</v>
      </c>
      <c r="W54" s="21">
        <v>101.467628162624</v>
      </c>
      <c r="X54" s="21">
        <v>139.13056009093799</v>
      </c>
      <c r="Y54" s="21">
        <v>114.39422904414199</v>
      </c>
      <c r="Z54" s="21">
        <v>131.24990332087901</v>
      </c>
      <c r="AA54" s="21"/>
      <c r="AB54" s="21">
        <v>98.373615700475895</v>
      </c>
      <c r="AC54" s="21">
        <v>111.319256943016</v>
      </c>
    </row>
    <row r="55" spans="1:29" ht="60" x14ac:dyDescent="0.25">
      <c r="A55" s="22" t="s">
        <v>35</v>
      </c>
      <c r="B55" s="23" t="s">
        <v>33</v>
      </c>
      <c r="C55" s="24">
        <f t="shared" si="1"/>
        <v>161.24296842334499</v>
      </c>
      <c r="D55" s="21">
        <v>99.439732311210705</v>
      </c>
      <c r="E55" s="21">
        <v>121.394689039592</v>
      </c>
      <c r="F55" s="21">
        <v>83.748148886470702</v>
      </c>
      <c r="G55" s="21">
        <v>105.879155441921</v>
      </c>
      <c r="H55" s="21">
        <v>115.722950222202</v>
      </c>
      <c r="I55" s="21"/>
      <c r="J55" s="21">
        <v>91.336711371767294</v>
      </c>
      <c r="K55" s="21">
        <v>97.568080726816106</v>
      </c>
      <c r="L55" s="21">
        <v>80.725882165326595</v>
      </c>
      <c r="M55" s="21">
        <v>103.688799390837</v>
      </c>
      <c r="N55" s="21">
        <v>110.34799056500501</v>
      </c>
      <c r="O55" s="21">
        <v>88.726424548956203</v>
      </c>
      <c r="P55" s="21">
        <v>99.545784274883204</v>
      </c>
      <c r="Q55" s="21">
        <v>85.575213800469399</v>
      </c>
      <c r="R55" s="21">
        <v>161.24296842334499</v>
      </c>
      <c r="S55" s="21">
        <v>143.10292812791701</v>
      </c>
      <c r="T55" s="21">
        <v>125.42503856031099</v>
      </c>
      <c r="U55" s="21">
        <v>79.5869964604708</v>
      </c>
      <c r="V55" s="21">
        <v>82.254700762906893</v>
      </c>
      <c r="W55" s="21">
        <v>101.467628162624</v>
      </c>
      <c r="X55" s="21">
        <v>139.13056009093799</v>
      </c>
      <c r="Y55" s="21">
        <v>114.39422904414199</v>
      </c>
      <c r="Z55" s="21">
        <v>131.24990332087901</v>
      </c>
      <c r="AA55" s="21"/>
      <c r="AB55" s="21">
        <v>98.373615700475895</v>
      </c>
      <c r="AC55" s="21">
        <v>111.319256943016</v>
      </c>
    </row>
    <row r="56" spans="1:29" x14ac:dyDescent="0.25">
      <c r="A56" s="22" t="s">
        <v>80</v>
      </c>
      <c r="B56" s="23" t="s">
        <v>33</v>
      </c>
      <c r="C56" s="24">
        <f t="shared" si="1"/>
        <v>322.48593684668901</v>
      </c>
      <c r="D56" s="21">
        <v>198.87946462242101</v>
      </c>
      <c r="E56" s="21">
        <v>242.789378079183</v>
      </c>
      <c r="F56" s="21">
        <v>167.49629777294101</v>
      </c>
      <c r="G56" s="21">
        <v>211.758310883842</v>
      </c>
      <c r="H56" s="21">
        <v>231.445900444405</v>
      </c>
      <c r="I56" s="21"/>
      <c r="J56" s="21">
        <v>200.169970240281</v>
      </c>
      <c r="K56" s="21">
        <v>195.13616145363201</v>
      </c>
      <c r="L56" s="21">
        <v>161.45176433065299</v>
      </c>
      <c r="M56" s="21">
        <v>207.377598781675</v>
      </c>
      <c r="N56" s="21">
        <v>220.69598113001001</v>
      </c>
      <c r="O56" s="21">
        <v>177.45284909791201</v>
      </c>
      <c r="P56" s="21">
        <v>199.09156854976601</v>
      </c>
      <c r="Q56" s="21">
        <v>171.150427600939</v>
      </c>
      <c r="R56" s="21">
        <v>322.48593684668901</v>
      </c>
      <c r="S56" s="21">
        <v>286.20585625583402</v>
      </c>
      <c r="T56" s="21">
        <v>250.85007712062099</v>
      </c>
      <c r="U56" s="21">
        <v>159.173992920942</v>
      </c>
      <c r="V56" s="21">
        <v>164.50940152581401</v>
      </c>
      <c r="W56" s="21">
        <v>202.93525632524799</v>
      </c>
      <c r="X56" s="21">
        <v>278.26112018187598</v>
      </c>
      <c r="Y56" s="21">
        <v>228.78845808828299</v>
      </c>
      <c r="Z56" s="21">
        <v>262.49980664175899</v>
      </c>
      <c r="AA56" s="21"/>
      <c r="AB56" s="21">
        <v>196.74723140095199</v>
      </c>
      <c r="AC56" s="21">
        <v>222.63851388603101</v>
      </c>
    </row>
    <row r="57" spans="1:29" x14ac:dyDescent="0.25">
      <c r="A57" s="22" t="s">
        <v>81</v>
      </c>
      <c r="B57" s="23" t="s">
        <v>33</v>
      </c>
      <c r="C57" s="24">
        <f t="shared" si="1"/>
        <v>53.747656141114902</v>
      </c>
      <c r="D57" s="21">
        <v>33.146577437070199</v>
      </c>
      <c r="E57" s="21">
        <v>40.464896346530601</v>
      </c>
      <c r="F57" s="21">
        <v>27.9160496288236</v>
      </c>
      <c r="G57" s="21">
        <v>35.293051813973598</v>
      </c>
      <c r="H57" s="21">
        <v>38.574316740734098</v>
      </c>
      <c r="I57" s="21"/>
      <c r="J57" s="21">
        <v>29.6528573405391</v>
      </c>
      <c r="K57" s="21">
        <v>32.522693575605402</v>
      </c>
      <c r="L57" s="21">
        <v>26.908627388442198</v>
      </c>
      <c r="M57" s="21">
        <v>34.562933130279099</v>
      </c>
      <c r="N57" s="21">
        <v>36.782663521668297</v>
      </c>
      <c r="O57" s="21">
        <v>29.5754748496521</v>
      </c>
      <c r="P57" s="21">
        <v>33.181928091627697</v>
      </c>
      <c r="Q57" s="21">
        <v>28.525071266823101</v>
      </c>
      <c r="R57" s="21">
        <v>53.747656141114902</v>
      </c>
      <c r="S57" s="21">
        <v>47.700976042638999</v>
      </c>
      <c r="T57" s="21">
        <v>41.808346186770201</v>
      </c>
      <c r="U57" s="21">
        <v>26.5289988201569</v>
      </c>
      <c r="V57" s="21">
        <v>27.418233587635601</v>
      </c>
      <c r="W57" s="21">
        <v>33.822542720874701</v>
      </c>
      <c r="X57" s="21">
        <v>46.376853363645999</v>
      </c>
      <c r="Y57" s="21">
        <v>38.131409681380603</v>
      </c>
      <c r="Z57" s="21">
        <v>43.749967773626402</v>
      </c>
      <c r="AA57" s="21"/>
      <c r="AB57" s="21">
        <v>32.791205233492001</v>
      </c>
      <c r="AC57" s="21">
        <v>37.106418981005199</v>
      </c>
    </row>
    <row r="58" spans="1:29" x14ac:dyDescent="0.25">
      <c r="A58" s="22" t="s">
        <v>82</v>
      </c>
      <c r="B58" s="23" t="s">
        <v>33</v>
      </c>
      <c r="C58" s="24">
        <f t="shared" si="1"/>
        <v>26.873828070557501</v>
      </c>
      <c r="D58" s="21">
        <v>16.5732887185351</v>
      </c>
      <c r="E58" s="21">
        <v>20.232448173265301</v>
      </c>
      <c r="F58" s="21">
        <v>13.9580248144118</v>
      </c>
      <c r="G58" s="21">
        <v>17.646525906986799</v>
      </c>
      <c r="H58" s="21">
        <v>19.287158370367099</v>
      </c>
      <c r="I58" s="21"/>
      <c r="J58" s="21">
        <v>14.8264286702695</v>
      </c>
      <c r="K58" s="21">
        <v>16.261346787802701</v>
      </c>
      <c r="L58" s="21">
        <v>13.454313694221099</v>
      </c>
      <c r="M58" s="21">
        <v>17.281466565139599</v>
      </c>
      <c r="N58" s="21">
        <v>18.391331760834099</v>
      </c>
      <c r="O58" s="21">
        <v>14.787737424826</v>
      </c>
      <c r="P58" s="21">
        <v>16.590964045813902</v>
      </c>
      <c r="Q58" s="21">
        <v>14.2625356334116</v>
      </c>
      <c r="R58" s="21">
        <v>26.873828070557501</v>
      </c>
      <c r="S58" s="21">
        <v>23.850488021319499</v>
      </c>
      <c r="T58" s="21">
        <v>20.904173093385101</v>
      </c>
      <c r="U58" s="21">
        <v>13.2644994100785</v>
      </c>
      <c r="V58" s="21">
        <v>13.709116793817801</v>
      </c>
      <c r="W58" s="21">
        <v>16.9112713604374</v>
      </c>
      <c r="X58" s="21">
        <v>23.188426681823</v>
      </c>
      <c r="Y58" s="21">
        <v>19.065704840690302</v>
      </c>
      <c r="Z58" s="21">
        <v>21.874983886813201</v>
      </c>
      <c r="AA58" s="21"/>
      <c r="AB58" s="21">
        <v>16.395602616746</v>
      </c>
      <c r="AC58" s="21">
        <v>18.553209490502599</v>
      </c>
    </row>
    <row r="59" spans="1:29" x14ac:dyDescent="0.25">
      <c r="A59" s="22" t="s">
        <v>83</v>
      </c>
      <c r="B59" s="23" t="s">
        <v>33</v>
      </c>
      <c r="C59" s="24">
        <f t="shared" si="1"/>
        <v>107.49531228223</v>
      </c>
      <c r="D59" s="21">
        <v>66.293154874140498</v>
      </c>
      <c r="E59" s="21">
        <v>80.929792693061103</v>
      </c>
      <c r="F59" s="21">
        <v>55.832099257647101</v>
      </c>
      <c r="G59" s="21">
        <v>70.586103627947296</v>
      </c>
      <c r="H59" s="21">
        <v>77.148633481468295</v>
      </c>
      <c r="I59" s="21"/>
      <c r="J59" s="21">
        <v>59.305714681078101</v>
      </c>
      <c r="K59" s="21">
        <v>65.045387151210704</v>
      </c>
      <c r="L59" s="21">
        <v>53.817254776884397</v>
      </c>
      <c r="M59" s="21">
        <v>69.125866260558297</v>
      </c>
      <c r="N59" s="21">
        <v>73.565327043336595</v>
      </c>
      <c r="O59" s="21">
        <v>59.1509496993041</v>
      </c>
      <c r="P59" s="21">
        <v>66.363856183255393</v>
      </c>
      <c r="Q59" s="21">
        <v>57.050142533646302</v>
      </c>
      <c r="R59" s="21">
        <v>107.49531228223</v>
      </c>
      <c r="S59" s="21">
        <v>95.401952085277898</v>
      </c>
      <c r="T59" s="21">
        <v>83.616692373540403</v>
      </c>
      <c r="U59" s="21">
        <v>53.0579976403139</v>
      </c>
      <c r="V59" s="21">
        <v>54.836467175271302</v>
      </c>
      <c r="W59" s="21">
        <v>67.645085441749501</v>
      </c>
      <c r="X59" s="21">
        <v>92.753706727291899</v>
      </c>
      <c r="Y59" s="21">
        <v>76.262819362761206</v>
      </c>
      <c r="Z59" s="21">
        <v>87.499935547252903</v>
      </c>
      <c r="AA59" s="21"/>
      <c r="AB59" s="21">
        <v>65.582410466984001</v>
      </c>
      <c r="AC59" s="21">
        <v>74.212837962010298</v>
      </c>
    </row>
    <row r="60" spans="1:29" x14ac:dyDescent="0.25">
      <c r="A60" s="22" t="s">
        <v>84</v>
      </c>
      <c r="B60" s="23" t="s">
        <v>33</v>
      </c>
      <c r="C60" s="24">
        <f t="shared" si="1"/>
        <v>80.621484211672396</v>
      </c>
      <c r="D60" s="21">
        <v>49.719866155605402</v>
      </c>
      <c r="E60" s="21">
        <v>60.697344519795898</v>
      </c>
      <c r="F60" s="21">
        <v>41.874074443235401</v>
      </c>
      <c r="G60" s="21">
        <v>52.9395777209605</v>
      </c>
      <c r="H60" s="21">
        <v>57.8614751111012</v>
      </c>
      <c r="I60" s="21"/>
      <c r="J60" s="21">
        <v>44.4792860108086</v>
      </c>
      <c r="K60" s="21">
        <v>48.784040363408103</v>
      </c>
      <c r="L60" s="21">
        <v>40.362941082663298</v>
      </c>
      <c r="M60" s="21">
        <v>51.844399695418701</v>
      </c>
      <c r="N60" s="21">
        <v>55.173995282502403</v>
      </c>
      <c r="O60" s="21">
        <v>44.363212274478101</v>
      </c>
      <c r="P60" s="21">
        <v>49.772892137441602</v>
      </c>
      <c r="Q60" s="21">
        <v>42.787606900234699</v>
      </c>
      <c r="R60" s="21">
        <v>80.621484211672396</v>
      </c>
      <c r="S60" s="21">
        <v>71.551464063958505</v>
      </c>
      <c r="T60" s="21">
        <v>62.712519280155298</v>
      </c>
      <c r="U60" s="21">
        <v>39.7934982302354</v>
      </c>
      <c r="V60" s="21">
        <v>41.127350381453503</v>
      </c>
      <c r="W60" s="21">
        <v>50.733814081312097</v>
      </c>
      <c r="X60" s="21">
        <v>69.565280045468896</v>
      </c>
      <c r="Y60" s="21">
        <v>57.197114522070898</v>
      </c>
      <c r="Z60" s="21">
        <v>65.624951660439606</v>
      </c>
      <c r="AA60" s="21"/>
      <c r="AB60" s="21">
        <v>49.186807850237997</v>
      </c>
      <c r="AC60" s="21">
        <v>55.659628471507702</v>
      </c>
    </row>
    <row r="61" spans="1:29" x14ac:dyDescent="0.25">
      <c r="A61" s="22" t="s">
        <v>42</v>
      </c>
      <c r="B61" s="23"/>
      <c r="C61" s="24">
        <f t="shared" si="1"/>
        <v>0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</row>
    <row r="62" spans="1:29" x14ac:dyDescent="0.25">
      <c r="A62" s="22" t="s">
        <v>43</v>
      </c>
      <c r="B62" s="23" t="s">
        <v>33</v>
      </c>
      <c r="C62" s="24">
        <f t="shared" si="1"/>
        <v>26.873828070557501</v>
      </c>
      <c r="D62" s="21">
        <v>16.5732887185351</v>
      </c>
      <c r="E62" s="21">
        <v>20.232448173265301</v>
      </c>
      <c r="F62" s="21">
        <v>13.9580248144118</v>
      </c>
      <c r="G62" s="21">
        <v>17.646525906986799</v>
      </c>
      <c r="H62" s="21">
        <v>19.287158370367099</v>
      </c>
      <c r="I62" s="21"/>
      <c r="J62" s="21">
        <v>14.8264286702695</v>
      </c>
      <c r="K62" s="21">
        <v>16.261346787802701</v>
      </c>
      <c r="L62" s="21">
        <v>13.454313694221099</v>
      </c>
      <c r="M62" s="21">
        <v>17.281466565139599</v>
      </c>
      <c r="N62" s="21">
        <v>18.391331760834099</v>
      </c>
      <c r="O62" s="21">
        <v>14.787737424826</v>
      </c>
      <c r="P62" s="21">
        <v>16.590964045813902</v>
      </c>
      <c r="Q62" s="21">
        <v>14.2625356334116</v>
      </c>
      <c r="R62" s="21">
        <v>26.873828070557501</v>
      </c>
      <c r="S62" s="21">
        <v>23.850488021319499</v>
      </c>
      <c r="T62" s="21">
        <v>20.904173093385101</v>
      </c>
      <c r="U62" s="21">
        <v>13.2644994100785</v>
      </c>
      <c r="V62" s="21">
        <v>13.709116793817801</v>
      </c>
      <c r="W62" s="21">
        <v>16.9112713604374</v>
      </c>
      <c r="X62" s="21">
        <v>23.188426681823</v>
      </c>
      <c r="Y62" s="21">
        <v>19.065704840690302</v>
      </c>
      <c r="Z62" s="21">
        <v>21.874983886813201</v>
      </c>
      <c r="AA62" s="21"/>
      <c r="AB62" s="21">
        <v>16.395602616746</v>
      </c>
      <c r="AC62" s="21">
        <v>18.553209490502599</v>
      </c>
    </row>
    <row r="63" spans="1:29" ht="30" x14ac:dyDescent="0.25">
      <c r="A63" s="22" t="s">
        <v>44</v>
      </c>
      <c r="B63" s="23" t="s">
        <v>33</v>
      </c>
      <c r="C63" s="24">
        <f t="shared" si="1"/>
        <v>26.873828070557501</v>
      </c>
      <c r="D63" s="21">
        <v>16.5732887185351</v>
      </c>
      <c r="E63" s="21">
        <v>20.232448173265301</v>
      </c>
      <c r="F63" s="21">
        <v>13.9580248144118</v>
      </c>
      <c r="G63" s="21">
        <v>17.646525906986799</v>
      </c>
      <c r="H63" s="21">
        <v>19.287158370367099</v>
      </c>
      <c r="I63" s="21"/>
      <c r="J63" s="21">
        <v>14.8264286702695</v>
      </c>
      <c r="K63" s="21">
        <v>16.261346787802701</v>
      </c>
      <c r="L63" s="21">
        <v>13.454313694221099</v>
      </c>
      <c r="M63" s="21">
        <v>17.281466565139599</v>
      </c>
      <c r="N63" s="21">
        <v>18.391331760834099</v>
      </c>
      <c r="O63" s="21">
        <v>14.787737424826</v>
      </c>
      <c r="P63" s="21">
        <v>16.590964045813902</v>
      </c>
      <c r="Q63" s="21">
        <v>14.2625356334116</v>
      </c>
      <c r="R63" s="21">
        <v>26.873828070557501</v>
      </c>
      <c r="S63" s="21">
        <v>23.850488021319499</v>
      </c>
      <c r="T63" s="21">
        <v>20.904173093385101</v>
      </c>
      <c r="U63" s="21">
        <v>13.2644994100785</v>
      </c>
      <c r="V63" s="21">
        <v>13.709116793817801</v>
      </c>
      <c r="W63" s="21">
        <v>16.9112713604374</v>
      </c>
      <c r="X63" s="21">
        <v>23.188426681823</v>
      </c>
      <c r="Y63" s="21">
        <v>19.065704840690302</v>
      </c>
      <c r="Z63" s="21">
        <v>21.874983886813201</v>
      </c>
      <c r="AA63" s="21"/>
      <c r="AB63" s="21">
        <v>16.395602616746</v>
      </c>
      <c r="AC63" s="21">
        <v>18.553209490502599</v>
      </c>
    </row>
    <row r="64" spans="1:29" x14ac:dyDescent="0.25">
      <c r="A64" s="22" t="s">
        <v>85</v>
      </c>
      <c r="B64" s="23" t="s">
        <v>33</v>
      </c>
      <c r="C64" s="24">
        <f t="shared" si="1"/>
        <v>80.621484211672396</v>
      </c>
      <c r="D64" s="21">
        <v>49.719866155605402</v>
      </c>
      <c r="E64" s="21">
        <v>60.697344519795898</v>
      </c>
      <c r="F64" s="21">
        <v>41.874074443235401</v>
      </c>
      <c r="G64" s="21">
        <v>52.9395777209605</v>
      </c>
      <c r="H64" s="21">
        <v>57.8614751111012</v>
      </c>
      <c r="I64" s="21"/>
      <c r="J64" s="21">
        <v>44.4792860108086</v>
      </c>
      <c r="K64" s="21">
        <v>48.784040363408103</v>
      </c>
      <c r="L64" s="21">
        <v>40.362941082663298</v>
      </c>
      <c r="M64" s="21">
        <v>51.844399695418701</v>
      </c>
      <c r="N64" s="21">
        <v>55.173995282502403</v>
      </c>
      <c r="O64" s="21">
        <v>44.363212274478101</v>
      </c>
      <c r="P64" s="21">
        <v>49.772892137441602</v>
      </c>
      <c r="Q64" s="21">
        <v>42.787606900234699</v>
      </c>
      <c r="R64" s="21">
        <v>80.621484211672396</v>
      </c>
      <c r="S64" s="21">
        <v>71.551464063958505</v>
      </c>
      <c r="T64" s="21">
        <v>62.712519280155298</v>
      </c>
      <c r="U64" s="21">
        <v>39.7934982302354</v>
      </c>
      <c r="V64" s="21">
        <v>41.127350381453503</v>
      </c>
      <c r="W64" s="21">
        <v>50.733814081312097</v>
      </c>
      <c r="X64" s="21">
        <v>69.565280045468896</v>
      </c>
      <c r="Y64" s="21">
        <v>57.197114522070898</v>
      </c>
      <c r="Z64" s="21">
        <v>65.624951660439606</v>
      </c>
      <c r="AA64" s="21"/>
      <c r="AB64" s="21">
        <v>49.186807850237997</v>
      </c>
      <c r="AC64" s="21">
        <v>55.659628471507702</v>
      </c>
    </row>
    <row r="65" spans="1:29" x14ac:dyDescent="0.25">
      <c r="A65" s="22" t="s">
        <v>46</v>
      </c>
      <c r="B65" s="23" t="s">
        <v>33</v>
      </c>
      <c r="C65" s="24">
        <f t="shared" si="1"/>
        <v>53.747656141114902</v>
      </c>
      <c r="D65" s="21">
        <v>33.146577437070199</v>
      </c>
      <c r="E65" s="21">
        <v>40.464896346530601</v>
      </c>
      <c r="F65" s="21">
        <v>27.9160496288236</v>
      </c>
      <c r="G65" s="21">
        <v>35.293051813973598</v>
      </c>
      <c r="H65" s="21">
        <v>38.574316740734098</v>
      </c>
      <c r="I65" s="21"/>
      <c r="J65" s="21">
        <v>29.6528573405391</v>
      </c>
      <c r="K65" s="21">
        <v>32.522693575605402</v>
      </c>
      <c r="L65" s="21">
        <v>26.908627388442198</v>
      </c>
      <c r="M65" s="21">
        <v>34.562933130279099</v>
      </c>
      <c r="N65" s="21">
        <v>36.782663521668297</v>
      </c>
      <c r="O65" s="21">
        <v>29.5754748496521</v>
      </c>
      <c r="P65" s="21">
        <v>33.181928091627697</v>
      </c>
      <c r="Q65" s="21">
        <v>28.525071266823101</v>
      </c>
      <c r="R65" s="21">
        <v>53.747656141114902</v>
      </c>
      <c r="S65" s="21">
        <v>47.700976042638999</v>
      </c>
      <c r="T65" s="21">
        <v>41.808346186770201</v>
      </c>
      <c r="U65" s="21">
        <v>26.5289988201569</v>
      </c>
      <c r="V65" s="21">
        <v>27.418233587635601</v>
      </c>
      <c r="W65" s="21">
        <v>33.822542720874701</v>
      </c>
      <c r="X65" s="21">
        <v>46.376853363645999</v>
      </c>
      <c r="Y65" s="21">
        <v>38.131409681380603</v>
      </c>
      <c r="Z65" s="21">
        <v>43.749967773626402</v>
      </c>
      <c r="AA65" s="21"/>
      <c r="AB65" s="21">
        <v>32.791205233492001</v>
      </c>
      <c r="AC65" s="21">
        <v>37.106418981005199</v>
      </c>
    </row>
    <row r="66" spans="1:29" x14ac:dyDescent="0.25">
      <c r="A66" s="22" t="s">
        <v>47</v>
      </c>
      <c r="B66" s="23" t="s">
        <v>33</v>
      </c>
      <c r="C66" s="24">
        <f t="shared" si="1"/>
        <v>26.873828070557501</v>
      </c>
      <c r="D66" s="21">
        <v>16.5732887185351</v>
      </c>
      <c r="E66" s="21">
        <v>20.232448173265301</v>
      </c>
      <c r="F66" s="21">
        <v>13.9580248144118</v>
      </c>
      <c r="G66" s="21">
        <v>17.646525906986799</v>
      </c>
      <c r="H66" s="21">
        <v>19.287158370367099</v>
      </c>
      <c r="I66" s="21"/>
      <c r="J66" s="21">
        <v>14.8264286702695</v>
      </c>
      <c r="K66" s="21">
        <v>16.261346787802701</v>
      </c>
      <c r="L66" s="21">
        <v>13.454313694221099</v>
      </c>
      <c r="M66" s="21">
        <v>17.281466565139599</v>
      </c>
      <c r="N66" s="21">
        <v>18.391331760834099</v>
      </c>
      <c r="O66" s="21">
        <v>14.787737424826</v>
      </c>
      <c r="P66" s="21">
        <v>16.590964045813902</v>
      </c>
      <c r="Q66" s="21">
        <v>14.2625356334116</v>
      </c>
      <c r="R66" s="21">
        <v>26.873828070557501</v>
      </c>
      <c r="S66" s="21">
        <v>23.850488021319499</v>
      </c>
      <c r="T66" s="21">
        <v>20.904173093385101</v>
      </c>
      <c r="U66" s="21">
        <v>13.2644994100785</v>
      </c>
      <c r="V66" s="21">
        <v>13.709116793817801</v>
      </c>
      <c r="W66" s="21">
        <v>16.9112713604374</v>
      </c>
      <c r="X66" s="21">
        <v>23.188426681823</v>
      </c>
      <c r="Y66" s="21">
        <v>19.065704840690302</v>
      </c>
      <c r="Z66" s="21">
        <v>21.874983886813201</v>
      </c>
      <c r="AA66" s="21"/>
      <c r="AB66" s="21">
        <v>16.395602616746</v>
      </c>
      <c r="AC66" s="21">
        <v>18.553209490502599</v>
      </c>
    </row>
    <row r="67" spans="1:29" ht="60" x14ac:dyDescent="0.25">
      <c r="A67" s="22" t="s">
        <v>37</v>
      </c>
      <c r="B67" s="23" t="s">
        <v>33</v>
      </c>
      <c r="C67" s="24">
        <f t="shared" si="1"/>
        <v>107.49531228223</v>
      </c>
      <c r="D67" s="21">
        <v>66.293154874140498</v>
      </c>
      <c r="E67" s="21">
        <v>80.929792693061103</v>
      </c>
      <c r="F67" s="21">
        <v>55.832099257647101</v>
      </c>
      <c r="G67" s="21">
        <v>70.586103627947296</v>
      </c>
      <c r="H67" s="21">
        <v>77.148633481468295</v>
      </c>
      <c r="I67" s="21"/>
      <c r="J67" s="21">
        <v>59.305714681078101</v>
      </c>
      <c r="K67" s="21">
        <v>65.045387151210704</v>
      </c>
      <c r="L67" s="21">
        <v>53.817254776884397</v>
      </c>
      <c r="M67" s="21">
        <v>69.125866260558297</v>
      </c>
      <c r="N67" s="21">
        <v>73.565327043336595</v>
      </c>
      <c r="O67" s="21">
        <v>59.1509496993041</v>
      </c>
      <c r="P67" s="21">
        <v>66.363856183255393</v>
      </c>
      <c r="Q67" s="21">
        <v>57.050142533646302</v>
      </c>
      <c r="R67" s="21">
        <v>107.49531228223</v>
      </c>
      <c r="S67" s="21">
        <v>95.401952085277898</v>
      </c>
      <c r="T67" s="21">
        <v>83.616692373540403</v>
      </c>
      <c r="U67" s="21">
        <v>53.0579976403139</v>
      </c>
      <c r="V67" s="21">
        <v>54.836467175271302</v>
      </c>
      <c r="W67" s="21">
        <v>67.645085441749501</v>
      </c>
      <c r="X67" s="21">
        <v>92.753706727291899</v>
      </c>
      <c r="Y67" s="21">
        <v>76.262819362761206</v>
      </c>
      <c r="Z67" s="21">
        <v>87.499935547252903</v>
      </c>
      <c r="AA67" s="21"/>
      <c r="AB67" s="21">
        <v>65.582410466984001</v>
      </c>
      <c r="AC67" s="21">
        <v>74.212837962010298</v>
      </c>
    </row>
    <row r="68" spans="1:29" ht="30" x14ac:dyDescent="0.25">
      <c r="A68" s="22" t="s">
        <v>38</v>
      </c>
      <c r="B68" s="23" t="s">
        <v>33</v>
      </c>
      <c r="C68" s="24">
        <f t="shared" si="1"/>
        <v>80.621484211672396</v>
      </c>
      <c r="D68" s="21">
        <v>49.719866155605402</v>
      </c>
      <c r="E68" s="21">
        <v>60.697344519795898</v>
      </c>
      <c r="F68" s="21">
        <v>41.874074443235401</v>
      </c>
      <c r="G68" s="21">
        <v>52.9395777209605</v>
      </c>
      <c r="H68" s="21">
        <v>57.8614751111012</v>
      </c>
      <c r="I68" s="21"/>
      <c r="J68" s="21">
        <v>44.4792860108086</v>
      </c>
      <c r="K68" s="21">
        <v>48.784040363408103</v>
      </c>
      <c r="L68" s="21">
        <v>40.362941082663298</v>
      </c>
      <c r="M68" s="21">
        <v>51.844399695418701</v>
      </c>
      <c r="N68" s="21">
        <v>55.173995282502403</v>
      </c>
      <c r="O68" s="21">
        <v>44.363212274478101</v>
      </c>
      <c r="P68" s="21">
        <v>49.772892137441602</v>
      </c>
      <c r="Q68" s="21">
        <v>42.787606900234699</v>
      </c>
      <c r="R68" s="21">
        <v>80.621484211672396</v>
      </c>
      <c r="S68" s="21">
        <v>71.551464063958505</v>
      </c>
      <c r="T68" s="21">
        <v>62.712519280155298</v>
      </c>
      <c r="U68" s="21">
        <v>39.7934982302354</v>
      </c>
      <c r="V68" s="21">
        <v>41.127350381453503</v>
      </c>
      <c r="W68" s="21">
        <v>50.733814081312097</v>
      </c>
      <c r="X68" s="21">
        <v>69.565280045468896</v>
      </c>
      <c r="Y68" s="21">
        <v>57.197114522070898</v>
      </c>
      <c r="Z68" s="21">
        <v>65.624951660439606</v>
      </c>
      <c r="AA68" s="21"/>
      <c r="AB68" s="21">
        <v>49.186807850237997</v>
      </c>
      <c r="AC68" s="21">
        <v>55.659628471507702</v>
      </c>
    </row>
    <row r="69" spans="1:29" ht="45" x14ac:dyDescent="0.25">
      <c r="A69" s="22" t="s">
        <v>39</v>
      </c>
      <c r="B69" s="23" t="s">
        <v>33</v>
      </c>
      <c r="C69" s="24">
        <f t="shared" si="1"/>
        <v>80.621484211672396</v>
      </c>
      <c r="D69" s="21">
        <v>49.719866155605402</v>
      </c>
      <c r="E69" s="21">
        <v>60.697344519795898</v>
      </c>
      <c r="F69" s="21">
        <v>41.874074443235401</v>
      </c>
      <c r="G69" s="21">
        <v>52.9395777209605</v>
      </c>
      <c r="H69" s="21">
        <v>57.8614751111012</v>
      </c>
      <c r="I69" s="21"/>
      <c r="J69" s="21">
        <v>44.4792860108086</v>
      </c>
      <c r="K69" s="21">
        <v>48.784040363408103</v>
      </c>
      <c r="L69" s="21">
        <v>40.362941082663298</v>
      </c>
      <c r="M69" s="21">
        <v>51.844399695418701</v>
      </c>
      <c r="N69" s="21">
        <v>55.173995282502403</v>
      </c>
      <c r="O69" s="21">
        <v>44.363212274478101</v>
      </c>
      <c r="P69" s="21">
        <v>49.772892137441602</v>
      </c>
      <c r="Q69" s="21">
        <v>42.787606900234699</v>
      </c>
      <c r="R69" s="21">
        <v>80.621484211672396</v>
      </c>
      <c r="S69" s="21">
        <v>71.551464063958505</v>
      </c>
      <c r="T69" s="21">
        <v>62.712519280155298</v>
      </c>
      <c r="U69" s="21">
        <v>39.7934982302354</v>
      </c>
      <c r="V69" s="21">
        <v>41.127350381453503</v>
      </c>
      <c r="W69" s="21">
        <v>50.733814081312097</v>
      </c>
      <c r="X69" s="21">
        <v>69.565280045468896</v>
      </c>
      <c r="Y69" s="21">
        <v>57.197114522070898</v>
      </c>
      <c r="Z69" s="21">
        <v>65.624951660439606</v>
      </c>
      <c r="AA69" s="21"/>
      <c r="AB69" s="21">
        <v>49.186807850237997</v>
      </c>
      <c r="AC69" s="21">
        <v>55.659628471507702</v>
      </c>
    </row>
    <row r="70" spans="1:29" ht="45" x14ac:dyDescent="0.25">
      <c r="A70" s="22" t="s">
        <v>86</v>
      </c>
      <c r="B70" s="23" t="s">
        <v>33</v>
      </c>
      <c r="C70" s="24">
        <f t="shared" ref="C70:C101" si="2">MAX(D70:AC70)</f>
        <v>644.97187369337905</v>
      </c>
      <c r="D70" s="21">
        <v>397.75892924484299</v>
      </c>
      <c r="E70" s="21">
        <v>485.57875615836701</v>
      </c>
      <c r="F70" s="21">
        <v>334.99259554588298</v>
      </c>
      <c r="G70" s="21">
        <v>423.516621767684</v>
      </c>
      <c r="H70" s="21">
        <v>462.89180088881</v>
      </c>
      <c r="I70" s="21"/>
      <c r="J70" s="21">
        <v>355.83428808646897</v>
      </c>
      <c r="K70" s="21">
        <v>390.27232290726403</v>
      </c>
      <c r="L70" s="21">
        <v>322.90352866130598</v>
      </c>
      <c r="M70" s="21">
        <v>414.75519756335001</v>
      </c>
      <c r="N70" s="21">
        <v>441.391962260019</v>
      </c>
      <c r="O70" s="21">
        <v>354.90569819582498</v>
      </c>
      <c r="P70" s="21">
        <v>398.18313709953298</v>
      </c>
      <c r="Q70" s="21">
        <v>342.30085520187799</v>
      </c>
      <c r="R70" s="21">
        <v>644.97187369337905</v>
      </c>
      <c r="S70" s="21">
        <v>572.41171251166804</v>
      </c>
      <c r="T70" s="21">
        <v>501.70015424124199</v>
      </c>
      <c r="U70" s="21">
        <v>318.34798584188297</v>
      </c>
      <c r="V70" s="21">
        <v>329.01880305162803</v>
      </c>
      <c r="W70" s="21">
        <v>405.87051265049701</v>
      </c>
      <c r="X70" s="21">
        <v>556.52224036375196</v>
      </c>
      <c r="Y70" s="21">
        <v>457.57691617656701</v>
      </c>
      <c r="Z70" s="21">
        <v>524.99961328351696</v>
      </c>
      <c r="AA70" s="21"/>
      <c r="AB70" s="21">
        <v>393.49446280190398</v>
      </c>
      <c r="AC70" s="21">
        <v>445.27702777206201</v>
      </c>
    </row>
    <row r="71" spans="1:29" ht="45" x14ac:dyDescent="0.25">
      <c r="A71" s="22" t="s">
        <v>36</v>
      </c>
      <c r="B71" s="23" t="s">
        <v>33</v>
      </c>
      <c r="C71" s="24">
        <f t="shared" si="2"/>
        <v>107.49531228223</v>
      </c>
      <c r="D71" s="21">
        <v>66.293154874140498</v>
      </c>
      <c r="E71" s="21">
        <v>80.929792693061103</v>
      </c>
      <c r="F71" s="21">
        <v>55.832099257647101</v>
      </c>
      <c r="G71" s="21">
        <v>70.586103627947296</v>
      </c>
      <c r="H71" s="21">
        <v>77.148633481468295</v>
      </c>
      <c r="I71" s="21"/>
      <c r="J71" s="21">
        <v>59.305714681078101</v>
      </c>
      <c r="K71" s="21">
        <v>65.045387151210704</v>
      </c>
      <c r="L71" s="21">
        <v>53.817254776884397</v>
      </c>
      <c r="M71" s="21">
        <v>69.125866260558297</v>
      </c>
      <c r="N71" s="21">
        <v>73.565327043336595</v>
      </c>
      <c r="O71" s="21">
        <v>59.1509496993041</v>
      </c>
      <c r="P71" s="21">
        <v>66.363856183255393</v>
      </c>
      <c r="Q71" s="21">
        <v>57.050142533646302</v>
      </c>
      <c r="R71" s="21">
        <v>107.49531228223</v>
      </c>
      <c r="S71" s="21">
        <v>95.401952085277898</v>
      </c>
      <c r="T71" s="21">
        <v>83.616692373540403</v>
      </c>
      <c r="U71" s="21">
        <v>53.0579976403139</v>
      </c>
      <c r="V71" s="21">
        <v>54.836467175271302</v>
      </c>
      <c r="W71" s="21">
        <v>67.645085441749501</v>
      </c>
      <c r="X71" s="21">
        <v>92.753706727291899</v>
      </c>
      <c r="Y71" s="21">
        <v>76.262819362761206</v>
      </c>
      <c r="Z71" s="21">
        <v>87.499935547252903</v>
      </c>
      <c r="AA71" s="21"/>
      <c r="AB71" s="21">
        <v>65.582410466984001</v>
      </c>
      <c r="AC71" s="21">
        <v>74.212837962010298</v>
      </c>
    </row>
    <row r="72" spans="1:29" ht="30" x14ac:dyDescent="0.25">
      <c r="A72" s="22" t="s">
        <v>40</v>
      </c>
      <c r="B72" s="23" t="s">
        <v>33</v>
      </c>
      <c r="C72" s="24">
        <f t="shared" si="2"/>
        <v>214.99062456446001</v>
      </c>
      <c r="D72" s="21">
        <v>132.586309748281</v>
      </c>
      <c r="E72" s="21">
        <v>161.85958538612201</v>
      </c>
      <c r="F72" s="21">
        <v>111.664198515294</v>
      </c>
      <c r="G72" s="21">
        <v>141.17220725589499</v>
      </c>
      <c r="H72" s="21">
        <v>154.29726696293699</v>
      </c>
      <c r="I72" s="21"/>
      <c r="J72" s="21">
        <v>118.611429362156</v>
      </c>
      <c r="K72" s="21">
        <v>130.09077430242101</v>
      </c>
      <c r="L72" s="21">
        <v>107.63450955376901</v>
      </c>
      <c r="M72" s="21">
        <v>138.25173252111699</v>
      </c>
      <c r="N72" s="21">
        <v>147.13065408667299</v>
      </c>
      <c r="O72" s="21">
        <v>118.301899398608</v>
      </c>
      <c r="P72" s="21">
        <v>132.72771236651101</v>
      </c>
      <c r="Q72" s="21">
        <v>114.100285067293</v>
      </c>
      <c r="R72" s="21">
        <v>214.99062456446001</v>
      </c>
      <c r="S72" s="21">
        <v>190.803904170556</v>
      </c>
      <c r="T72" s="21">
        <v>167.233384747081</v>
      </c>
      <c r="U72" s="21">
        <v>106.115995280628</v>
      </c>
      <c r="V72" s="21">
        <v>109.672934350543</v>
      </c>
      <c r="W72" s="21">
        <v>135.290170883499</v>
      </c>
      <c r="X72" s="21">
        <v>185.507413454584</v>
      </c>
      <c r="Y72" s="21">
        <v>152.52563872552199</v>
      </c>
      <c r="Z72" s="21">
        <v>174.99987109450601</v>
      </c>
      <c r="AA72" s="21"/>
      <c r="AB72" s="21">
        <v>131.164820933968</v>
      </c>
      <c r="AC72" s="21">
        <v>148.42567592402099</v>
      </c>
    </row>
    <row r="73" spans="1:29" ht="30" x14ac:dyDescent="0.25">
      <c r="A73" s="22" t="s">
        <v>87</v>
      </c>
      <c r="B73" s="23"/>
      <c r="C73" s="24">
        <f t="shared" si="2"/>
        <v>0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</row>
    <row r="74" spans="1:29" x14ac:dyDescent="0.25">
      <c r="A74" s="22" t="s">
        <v>88</v>
      </c>
      <c r="B74" s="23" t="s">
        <v>89</v>
      </c>
      <c r="C74" s="24">
        <f t="shared" si="2"/>
        <v>32.248593684668997</v>
      </c>
      <c r="D74" s="21">
        <v>19.887946462242098</v>
      </c>
      <c r="E74" s="21">
        <v>24.2789378079183</v>
      </c>
      <c r="F74" s="21">
        <v>18.089600159477701</v>
      </c>
      <c r="G74" s="21">
        <v>21.1758310883842</v>
      </c>
      <c r="H74" s="21">
        <v>23.144590044440498</v>
      </c>
      <c r="I74" s="21"/>
      <c r="J74" s="21">
        <v>17.7917144043234</v>
      </c>
      <c r="K74" s="21">
        <v>19.513616145363201</v>
      </c>
      <c r="L74" s="21">
        <v>16.145176433065298</v>
      </c>
      <c r="M74" s="21">
        <v>20.737759878167498</v>
      </c>
      <c r="N74" s="21">
        <v>22.069598113001</v>
      </c>
      <c r="O74" s="21">
        <v>17.745284909791199</v>
      </c>
      <c r="P74" s="21">
        <v>19.909156854976601</v>
      </c>
      <c r="Q74" s="21">
        <v>17.1150427600939</v>
      </c>
      <c r="R74" s="21">
        <v>32.248593684668997</v>
      </c>
      <c r="S74" s="21">
        <v>28.620585625583399</v>
      </c>
      <c r="T74" s="21">
        <v>25.085007712062101</v>
      </c>
      <c r="U74" s="21">
        <v>15.917399292094199</v>
      </c>
      <c r="V74" s="21">
        <v>16.450940152581399</v>
      </c>
      <c r="W74" s="21">
        <v>20.293525632524801</v>
      </c>
      <c r="X74" s="21">
        <v>27.826112018187601</v>
      </c>
      <c r="Y74" s="21">
        <v>19</v>
      </c>
      <c r="Z74" s="21">
        <v>26.249980664175901</v>
      </c>
      <c r="AA74" s="21"/>
      <c r="AB74" s="21">
        <v>19.6747231400952</v>
      </c>
      <c r="AC74" s="21">
        <v>22.263851388603101</v>
      </c>
    </row>
    <row r="75" spans="1:29" x14ac:dyDescent="0.25">
      <c r="A75" s="22" t="s">
        <v>90</v>
      </c>
      <c r="B75" s="23" t="s">
        <v>89</v>
      </c>
      <c r="C75" s="24">
        <f t="shared" si="2"/>
        <v>64.497187369337894</v>
      </c>
      <c r="D75" s="21">
        <v>39.775892924484303</v>
      </c>
      <c r="E75" s="21">
        <v>48.5578756158367</v>
      </c>
      <c r="F75" s="21">
        <v>36.179200318955303</v>
      </c>
      <c r="G75" s="21">
        <v>42.3516621767684</v>
      </c>
      <c r="H75" s="21">
        <v>46.289180088880997</v>
      </c>
      <c r="I75" s="21"/>
      <c r="J75" s="21">
        <v>35.5834288086469</v>
      </c>
      <c r="K75" s="21">
        <v>39.027232290726403</v>
      </c>
      <c r="L75" s="21">
        <v>32.290352866130597</v>
      </c>
      <c r="M75" s="21">
        <v>41.475519756334997</v>
      </c>
      <c r="N75" s="21">
        <v>44.139196226001999</v>
      </c>
      <c r="O75" s="21">
        <v>35.490569819582497</v>
      </c>
      <c r="P75" s="21">
        <v>39.818313709953301</v>
      </c>
      <c r="Q75" s="21">
        <v>34.230085520187799</v>
      </c>
      <c r="R75" s="21">
        <v>64.497187369337894</v>
      </c>
      <c r="S75" s="21">
        <v>57.241171251166797</v>
      </c>
      <c r="T75" s="21">
        <v>50.170015424124202</v>
      </c>
      <c r="U75" s="21">
        <v>31.834798584188299</v>
      </c>
      <c r="V75" s="21">
        <v>32.901880305162798</v>
      </c>
      <c r="W75" s="21">
        <v>40.587051265049702</v>
      </c>
      <c r="X75" s="21">
        <v>55.652224036375102</v>
      </c>
      <c r="Y75" s="21">
        <v>45.757691617656697</v>
      </c>
      <c r="Z75" s="21">
        <v>52.499961328351702</v>
      </c>
      <c r="AA75" s="21"/>
      <c r="AB75" s="21">
        <v>39.349446280190399</v>
      </c>
      <c r="AC75" s="21">
        <v>44.527702777206201</v>
      </c>
    </row>
    <row r="76" spans="1:29" ht="30" x14ac:dyDescent="0.25">
      <c r="A76" s="22" t="s">
        <v>91</v>
      </c>
      <c r="B76" s="23" t="s">
        <v>89</v>
      </c>
      <c r="C76" s="24">
        <f t="shared" si="2"/>
        <v>53.747656141114902</v>
      </c>
      <c r="D76" s="21">
        <v>33.146577437070199</v>
      </c>
      <c r="E76" s="21">
        <v>40.464896346530601</v>
      </c>
      <c r="F76" s="21">
        <v>30.149333599129399</v>
      </c>
      <c r="G76" s="21">
        <v>35.293051813973598</v>
      </c>
      <c r="H76" s="21">
        <v>38.574316740734098</v>
      </c>
      <c r="I76" s="21"/>
      <c r="J76" s="21">
        <v>29.6528573405391</v>
      </c>
      <c r="K76" s="21">
        <v>32.522693575605402</v>
      </c>
      <c r="L76" s="21">
        <v>26.908627388442198</v>
      </c>
      <c r="M76" s="21">
        <v>34.562933130279099</v>
      </c>
      <c r="N76" s="21">
        <v>36.782663521668297</v>
      </c>
      <c r="O76" s="21">
        <v>29.5754748496521</v>
      </c>
      <c r="P76" s="21">
        <v>33.181928091627697</v>
      </c>
      <c r="Q76" s="21">
        <v>28.525071266823101</v>
      </c>
      <c r="R76" s="21">
        <v>53.747656141114902</v>
      </c>
      <c r="S76" s="21">
        <v>47.700976042638999</v>
      </c>
      <c r="T76" s="21">
        <v>41.808346186770201</v>
      </c>
      <c r="U76" s="21">
        <v>26.5289988201569</v>
      </c>
      <c r="V76" s="21">
        <v>27.418233587635601</v>
      </c>
      <c r="W76" s="21">
        <v>33.822542720874701</v>
      </c>
      <c r="X76" s="21">
        <v>46.376853363645999</v>
      </c>
      <c r="Y76" s="21">
        <v>19</v>
      </c>
      <c r="Z76" s="21">
        <v>43.749967773626402</v>
      </c>
      <c r="AA76" s="21"/>
      <c r="AB76" s="21">
        <v>32.791205233492001</v>
      </c>
      <c r="AC76" s="21">
        <v>37.106418981005199</v>
      </c>
    </row>
    <row r="77" spans="1:29" ht="75" x14ac:dyDescent="0.25">
      <c r="A77" s="22" t="s">
        <v>41</v>
      </c>
      <c r="B77" s="23" t="s">
        <v>33</v>
      </c>
      <c r="C77" s="24">
        <f t="shared" si="2"/>
        <v>26.873828070557501</v>
      </c>
      <c r="D77" s="21">
        <v>16.5732887185351</v>
      </c>
      <c r="E77" s="21">
        <v>20.232448173265301</v>
      </c>
      <c r="F77" s="21">
        <v>13.9580248144118</v>
      </c>
      <c r="G77" s="21">
        <v>17.646525906986799</v>
      </c>
      <c r="H77" s="21">
        <v>19.287158370367099</v>
      </c>
      <c r="I77" s="21"/>
      <c r="J77" s="21">
        <v>14.8264286702695</v>
      </c>
      <c r="K77" s="21">
        <v>16.261346787802701</v>
      </c>
      <c r="L77" s="21">
        <v>13.454313694221099</v>
      </c>
      <c r="M77" s="21">
        <v>17.281466565139599</v>
      </c>
      <c r="N77" s="21">
        <v>18.391331760834099</v>
      </c>
      <c r="O77" s="21">
        <v>14.787737424826</v>
      </c>
      <c r="P77" s="21">
        <v>16.590964045813902</v>
      </c>
      <c r="Q77" s="21">
        <v>14.2625356334116</v>
      </c>
      <c r="R77" s="21">
        <v>26.873828070557501</v>
      </c>
      <c r="S77" s="21">
        <v>23.850488021319499</v>
      </c>
      <c r="T77" s="21">
        <v>20.904173093385101</v>
      </c>
      <c r="U77" s="21">
        <v>13.2644994100785</v>
      </c>
      <c r="V77" s="21">
        <v>13.709116793817801</v>
      </c>
      <c r="W77" s="21">
        <v>16.9112713604374</v>
      </c>
      <c r="X77" s="21">
        <v>23.188426681823</v>
      </c>
      <c r="Y77" s="21">
        <v>19.065704840690302</v>
      </c>
      <c r="Z77" s="21">
        <v>21.874983886813201</v>
      </c>
      <c r="AA77" s="21"/>
      <c r="AB77" s="21">
        <v>16.395602616746</v>
      </c>
      <c r="AC77" s="21">
        <v>18.553209490502599</v>
      </c>
    </row>
    <row r="78" spans="1:29" ht="105" x14ac:dyDescent="0.25">
      <c r="A78" s="22" t="s">
        <v>48</v>
      </c>
      <c r="B78" s="23" t="s">
        <v>33</v>
      </c>
      <c r="C78" s="24">
        <f t="shared" si="2"/>
        <v>214.99062456446001</v>
      </c>
      <c r="D78" s="21">
        <v>132.586309748281</v>
      </c>
      <c r="E78" s="21">
        <v>161.85958538612201</v>
      </c>
      <c r="F78" s="21">
        <v>111.664198515294</v>
      </c>
      <c r="G78" s="21">
        <v>141.17220725589499</v>
      </c>
      <c r="H78" s="21">
        <v>154.29726696293699</v>
      </c>
      <c r="I78" s="21"/>
      <c r="J78" s="21">
        <v>118.611429362156</v>
      </c>
      <c r="K78" s="21">
        <v>130.09077430242101</v>
      </c>
      <c r="L78" s="21">
        <v>107.63450955376901</v>
      </c>
      <c r="M78" s="21">
        <v>138.25173252111699</v>
      </c>
      <c r="N78" s="21">
        <v>147.13065408667299</v>
      </c>
      <c r="O78" s="21">
        <v>118.301899398608</v>
      </c>
      <c r="P78" s="21">
        <v>132.72771236651101</v>
      </c>
      <c r="Q78" s="21">
        <v>114.100285067293</v>
      </c>
      <c r="R78" s="21">
        <v>214.99062456446001</v>
      </c>
      <c r="S78" s="21">
        <v>190.803904170556</v>
      </c>
      <c r="T78" s="21">
        <v>167.233384747081</v>
      </c>
      <c r="U78" s="21">
        <v>106.115995280628</v>
      </c>
      <c r="V78" s="21">
        <v>109.672934350543</v>
      </c>
      <c r="W78" s="21">
        <v>135.290170883499</v>
      </c>
      <c r="X78" s="21">
        <v>185.507413454584</v>
      </c>
      <c r="Y78" s="21">
        <v>152.52563872552199</v>
      </c>
      <c r="Z78" s="21">
        <v>174.99987109450601</v>
      </c>
      <c r="AA78" s="21"/>
      <c r="AB78" s="21">
        <v>131.164820933968</v>
      </c>
      <c r="AC78" s="21">
        <v>148.42567592402099</v>
      </c>
    </row>
    <row r="79" spans="1:29" ht="75" x14ac:dyDescent="0.25">
      <c r="A79" s="22" t="s">
        <v>49</v>
      </c>
      <c r="B79" s="23" t="s">
        <v>33</v>
      </c>
      <c r="C79" s="24">
        <f t="shared" si="2"/>
        <v>26.873828070557501</v>
      </c>
      <c r="D79" s="21">
        <v>16.5732887185351</v>
      </c>
      <c r="E79" s="21">
        <v>20.232448173265301</v>
      </c>
      <c r="F79" s="21">
        <v>13.9580248144118</v>
      </c>
      <c r="G79" s="21">
        <v>17.646525906986799</v>
      </c>
      <c r="H79" s="21">
        <v>19.287158370367099</v>
      </c>
      <c r="I79" s="21"/>
      <c r="J79" s="21">
        <v>14.8264286702695</v>
      </c>
      <c r="K79" s="21">
        <v>16.261346787802701</v>
      </c>
      <c r="L79" s="21">
        <v>13.454313694221099</v>
      </c>
      <c r="M79" s="21">
        <v>17.281466565139599</v>
      </c>
      <c r="N79" s="21">
        <v>18.391331760834099</v>
      </c>
      <c r="O79" s="21">
        <v>14.787737424826</v>
      </c>
      <c r="P79" s="21">
        <v>16.590964045813902</v>
      </c>
      <c r="Q79" s="21">
        <v>14.2625356334116</v>
      </c>
      <c r="R79" s="21">
        <v>26.873828070557501</v>
      </c>
      <c r="S79" s="21">
        <v>23.850488021319499</v>
      </c>
      <c r="T79" s="21">
        <v>20.904173093385101</v>
      </c>
      <c r="U79" s="21">
        <v>13.2644994100785</v>
      </c>
      <c r="V79" s="21">
        <v>13.709116793817801</v>
      </c>
      <c r="W79" s="21">
        <v>16.9112713604374</v>
      </c>
      <c r="X79" s="21">
        <v>23.188426681823</v>
      </c>
      <c r="Y79" s="21">
        <v>19.065704840690302</v>
      </c>
      <c r="Z79" s="21">
        <v>21.874983886813201</v>
      </c>
      <c r="AA79" s="21"/>
      <c r="AB79" s="21">
        <v>16.395602616746</v>
      </c>
      <c r="AC79" s="21">
        <v>18.553209490502599</v>
      </c>
    </row>
    <row r="80" spans="1:29" ht="30" x14ac:dyDescent="0.25">
      <c r="A80" s="22" t="s">
        <v>50</v>
      </c>
      <c r="B80" s="23" t="s">
        <v>33</v>
      </c>
      <c r="C80" s="24">
        <f t="shared" si="2"/>
        <v>23.850488021319499</v>
      </c>
      <c r="D80" s="21">
        <v>16.5732887185351</v>
      </c>
      <c r="E80" s="21">
        <v>20.232448173265301</v>
      </c>
      <c r="F80" s="21">
        <v>13.9580248144118</v>
      </c>
      <c r="G80" s="21">
        <v>17.646525906986799</v>
      </c>
      <c r="H80" s="21">
        <v>19.287158370367099</v>
      </c>
      <c r="I80" s="21"/>
      <c r="J80" s="21">
        <v>14.8264286702695</v>
      </c>
      <c r="K80" s="21">
        <v>16.261346787802701</v>
      </c>
      <c r="L80" s="21">
        <v>13.454313694221099</v>
      </c>
      <c r="M80" s="21">
        <v>15.0663638992144</v>
      </c>
      <c r="N80" s="21">
        <v>18.391331760834099</v>
      </c>
      <c r="O80" s="21">
        <v>14.787737424826</v>
      </c>
      <c r="P80" s="21">
        <v>16.590964045813902</v>
      </c>
      <c r="Q80" s="21">
        <v>14.2625356334116</v>
      </c>
      <c r="R80" s="21">
        <v>14.177196902987401</v>
      </c>
      <c r="S80" s="21">
        <v>23.850488021319499</v>
      </c>
      <c r="T80" s="21">
        <v>20.904173093385101</v>
      </c>
      <c r="U80" s="21">
        <v>13.2644994100785</v>
      </c>
      <c r="V80" s="21">
        <v>13.709116793817801</v>
      </c>
      <c r="W80" s="21">
        <v>16.9112713604374</v>
      </c>
      <c r="X80" s="21">
        <v>23.188426681823</v>
      </c>
      <c r="Y80" s="21">
        <v>19.065704840690302</v>
      </c>
      <c r="Z80" s="21">
        <v>21.874983886813201</v>
      </c>
      <c r="AA80" s="21"/>
      <c r="AB80" s="21">
        <v>16.395602616746</v>
      </c>
      <c r="AC80" s="21">
        <v>18.553209490502599</v>
      </c>
    </row>
    <row r="81" spans="1:29" ht="45" x14ac:dyDescent="0.25">
      <c r="A81" s="22" t="s">
        <v>51</v>
      </c>
      <c r="B81" s="23" t="s">
        <v>33</v>
      </c>
      <c r="C81" s="24">
        <f t="shared" si="2"/>
        <v>26.873828070557501</v>
      </c>
      <c r="D81" s="21">
        <v>16.5732887185351</v>
      </c>
      <c r="E81" s="21">
        <v>20.232448173265301</v>
      </c>
      <c r="F81" s="21">
        <v>13.9580248144118</v>
      </c>
      <c r="G81" s="21">
        <v>17.646525906986799</v>
      </c>
      <c r="H81" s="21">
        <v>19.287158370367099</v>
      </c>
      <c r="I81" s="21"/>
      <c r="J81" s="21">
        <v>14.8264286702695</v>
      </c>
      <c r="K81" s="21">
        <v>16.261346787802701</v>
      </c>
      <c r="L81" s="21">
        <v>13.454313694221099</v>
      </c>
      <c r="M81" s="21">
        <v>17.281466565139599</v>
      </c>
      <c r="N81" s="21">
        <v>18.391331760834099</v>
      </c>
      <c r="O81" s="21">
        <v>14.787737424826</v>
      </c>
      <c r="P81" s="21">
        <v>16.590964045813902</v>
      </c>
      <c r="Q81" s="21">
        <v>14.2625356334116</v>
      </c>
      <c r="R81" s="21">
        <v>26.873828070557501</v>
      </c>
      <c r="S81" s="21">
        <v>23.850488021319499</v>
      </c>
      <c r="T81" s="21">
        <v>20.904173093385101</v>
      </c>
      <c r="U81" s="21">
        <v>13.2644994100785</v>
      </c>
      <c r="V81" s="21">
        <v>13.709116793817801</v>
      </c>
      <c r="W81" s="21">
        <v>16.9112713604374</v>
      </c>
      <c r="X81" s="21">
        <v>23.188426681823</v>
      </c>
      <c r="Y81" s="21">
        <v>19.065704840690302</v>
      </c>
      <c r="Z81" s="21">
        <v>21.874983886813201</v>
      </c>
      <c r="AA81" s="21"/>
      <c r="AB81" s="21">
        <v>16.395602616746</v>
      </c>
      <c r="AC81" s="21">
        <v>18.553209490502599</v>
      </c>
    </row>
    <row r="82" spans="1:29" x14ac:dyDescent="0.25">
      <c r="A82" s="19" t="s">
        <v>92</v>
      </c>
      <c r="B82" s="23"/>
      <c r="C82" s="24">
        <f t="shared" si="2"/>
        <v>0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</row>
    <row r="83" spans="1:29" ht="45" x14ac:dyDescent="0.25">
      <c r="A83" s="22" t="s">
        <v>53</v>
      </c>
      <c r="B83" s="23"/>
      <c r="C83" s="24">
        <f t="shared" si="2"/>
        <v>0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</row>
    <row r="84" spans="1:29" x14ac:dyDescent="0.25">
      <c r="A84" s="22" t="s">
        <v>54</v>
      </c>
      <c r="B84" s="23" t="s">
        <v>33</v>
      </c>
      <c r="C84" s="24">
        <f t="shared" si="2"/>
        <v>53.747656141114902</v>
      </c>
      <c r="D84" s="21">
        <v>33.146577437070199</v>
      </c>
      <c r="E84" s="21">
        <v>40.464896346530601</v>
      </c>
      <c r="F84" s="21">
        <v>27.9160496288236</v>
      </c>
      <c r="G84" s="21">
        <v>35.293051813973598</v>
      </c>
      <c r="H84" s="21">
        <v>38.574316740734098</v>
      </c>
      <c r="I84" s="21"/>
      <c r="J84" s="21">
        <v>29.6528573405391</v>
      </c>
      <c r="K84" s="21">
        <v>32.522693575605402</v>
      </c>
      <c r="L84" s="21">
        <v>26.908627388442198</v>
      </c>
      <c r="M84" s="21">
        <v>34.562933130279099</v>
      </c>
      <c r="N84" s="21">
        <v>36.782663521668297</v>
      </c>
      <c r="O84" s="21">
        <v>29.5754748496521</v>
      </c>
      <c r="P84" s="21">
        <v>33.181928091627697</v>
      </c>
      <c r="Q84" s="21">
        <v>28.525071266823101</v>
      </c>
      <c r="R84" s="21">
        <v>53.747656141114902</v>
      </c>
      <c r="S84" s="21">
        <v>47.700976042638999</v>
      </c>
      <c r="T84" s="21">
        <v>41.808346186770201</v>
      </c>
      <c r="U84" s="21">
        <v>31.166221869765799</v>
      </c>
      <c r="V84" s="21">
        <v>27.418233587635601</v>
      </c>
      <c r="W84" s="21">
        <v>33.822542720874701</v>
      </c>
      <c r="X84" s="21">
        <v>46.376853363645999</v>
      </c>
      <c r="Y84" s="21">
        <v>38.131409681380603</v>
      </c>
      <c r="Z84" s="21">
        <v>43.749967773626402</v>
      </c>
      <c r="AA84" s="21"/>
      <c r="AB84" s="21">
        <v>32.791205233492001</v>
      </c>
      <c r="AC84" s="21">
        <v>37.106418981005199</v>
      </c>
    </row>
    <row r="85" spans="1:29" x14ac:dyDescent="0.25">
      <c r="A85" s="22" t="s">
        <v>55</v>
      </c>
      <c r="B85" s="23" t="s">
        <v>33</v>
      </c>
      <c r="C85" s="24">
        <f t="shared" si="2"/>
        <v>53.747656141114902</v>
      </c>
      <c r="D85" s="21">
        <v>33.146577437070199</v>
      </c>
      <c r="E85" s="21">
        <v>40.464896346530601</v>
      </c>
      <c r="F85" s="21">
        <v>27.9160496288236</v>
      </c>
      <c r="G85" s="21">
        <v>35.293051813973598</v>
      </c>
      <c r="H85" s="21">
        <v>38.574316740734098</v>
      </c>
      <c r="I85" s="21"/>
      <c r="J85" s="21">
        <v>29.6528573405391</v>
      </c>
      <c r="K85" s="21">
        <v>32.522693575605402</v>
      </c>
      <c r="L85" s="21">
        <v>26.908627388442198</v>
      </c>
      <c r="M85" s="21">
        <v>34.562933130279099</v>
      </c>
      <c r="N85" s="21">
        <v>36.782663521668297</v>
      </c>
      <c r="O85" s="21">
        <v>29.5754748496521</v>
      </c>
      <c r="P85" s="21">
        <v>33.181928091627697</v>
      </c>
      <c r="Q85" s="21">
        <v>28.525071266823101</v>
      </c>
      <c r="R85" s="21">
        <v>53.747656141114902</v>
      </c>
      <c r="S85" s="21">
        <v>47.700976042638999</v>
      </c>
      <c r="T85" s="21">
        <v>41.808346186770201</v>
      </c>
      <c r="U85" s="21">
        <v>31.166221869765799</v>
      </c>
      <c r="V85" s="21">
        <v>27.418233587635601</v>
      </c>
      <c r="W85" s="21">
        <v>33.822542720874701</v>
      </c>
      <c r="X85" s="21">
        <v>46.376853363645999</v>
      </c>
      <c r="Y85" s="21">
        <v>38.131409681380603</v>
      </c>
      <c r="Z85" s="21">
        <v>43.749967773626402</v>
      </c>
      <c r="AA85" s="21"/>
      <c r="AB85" s="21">
        <v>32.791205233492001</v>
      </c>
      <c r="AC85" s="21">
        <v>37.106418981005199</v>
      </c>
    </row>
    <row r="86" spans="1:29" x14ac:dyDescent="0.25">
      <c r="A86" s="22" t="s">
        <v>56</v>
      </c>
      <c r="B86" s="23" t="s">
        <v>33</v>
      </c>
      <c r="C86" s="24">
        <f t="shared" si="2"/>
        <v>26.873828070557501</v>
      </c>
      <c r="D86" s="21">
        <v>16.5732887185351</v>
      </c>
      <c r="E86" s="21">
        <v>20.232448173265301</v>
      </c>
      <c r="F86" s="21">
        <v>13.9580248144118</v>
      </c>
      <c r="G86" s="21">
        <v>17.646525906986799</v>
      </c>
      <c r="H86" s="21">
        <v>19.287158370367099</v>
      </c>
      <c r="I86" s="21"/>
      <c r="J86" s="21">
        <v>14.8264286702695</v>
      </c>
      <c r="K86" s="21">
        <v>16.261346787802701</v>
      </c>
      <c r="L86" s="21">
        <v>13.454313694221099</v>
      </c>
      <c r="M86" s="21">
        <v>17.281466565139599</v>
      </c>
      <c r="N86" s="21">
        <v>18.391331760834099</v>
      </c>
      <c r="O86" s="21">
        <v>14.787737424826</v>
      </c>
      <c r="P86" s="21">
        <v>16.590964045813902</v>
      </c>
      <c r="Q86" s="21">
        <v>14.2625356334116</v>
      </c>
      <c r="R86" s="21">
        <v>26.873828070557501</v>
      </c>
      <c r="S86" s="21">
        <v>23.850488021319499</v>
      </c>
      <c r="T86" s="21">
        <v>20.904173093385101</v>
      </c>
      <c r="U86" s="21">
        <v>15.5831109348829</v>
      </c>
      <c r="V86" s="21">
        <v>13.709116793817801</v>
      </c>
      <c r="W86" s="21">
        <v>16.9112713604374</v>
      </c>
      <c r="X86" s="21">
        <v>23.188426681823</v>
      </c>
      <c r="Y86" s="21">
        <v>19.065704840690302</v>
      </c>
      <c r="Z86" s="21">
        <v>21.874983886813201</v>
      </c>
      <c r="AA86" s="21"/>
      <c r="AB86" s="21">
        <v>16.395602616746</v>
      </c>
      <c r="AC86" s="21">
        <v>18.553209490502599</v>
      </c>
    </row>
    <row r="87" spans="1:29" x14ac:dyDescent="0.25">
      <c r="A87" s="22" t="s">
        <v>57</v>
      </c>
      <c r="B87" s="23" t="s">
        <v>33</v>
      </c>
      <c r="C87" s="24">
        <f t="shared" si="2"/>
        <v>26.873828070557501</v>
      </c>
      <c r="D87" s="21">
        <v>16.5732887185351</v>
      </c>
      <c r="E87" s="21">
        <v>20.232448173265301</v>
      </c>
      <c r="F87" s="21">
        <v>13.9580248144118</v>
      </c>
      <c r="G87" s="21">
        <v>17.646525906986799</v>
      </c>
      <c r="H87" s="21">
        <v>19.287158370367099</v>
      </c>
      <c r="I87" s="21"/>
      <c r="J87" s="21">
        <v>14.8264286702695</v>
      </c>
      <c r="K87" s="21">
        <v>16.261346787802701</v>
      </c>
      <c r="L87" s="21">
        <v>13.454313694221099</v>
      </c>
      <c r="M87" s="21">
        <v>17.281466565139599</v>
      </c>
      <c r="N87" s="21">
        <v>18.391331760834099</v>
      </c>
      <c r="O87" s="21">
        <v>14.787737424826</v>
      </c>
      <c r="P87" s="21">
        <v>16.590964045813902</v>
      </c>
      <c r="Q87" s="21">
        <v>14.2625356334116</v>
      </c>
      <c r="R87" s="21">
        <v>26.873828070557501</v>
      </c>
      <c r="S87" s="21">
        <v>23.850488021319499</v>
      </c>
      <c r="T87" s="21">
        <v>20.904173093385101</v>
      </c>
      <c r="U87" s="21">
        <v>15.5831109348829</v>
      </c>
      <c r="V87" s="21">
        <v>13.709116793817801</v>
      </c>
      <c r="W87" s="21">
        <v>16.9112713604374</v>
      </c>
      <c r="X87" s="21">
        <v>23.188426681823</v>
      </c>
      <c r="Y87" s="21">
        <v>19.065704840690302</v>
      </c>
      <c r="Z87" s="21">
        <v>21.874983886813201</v>
      </c>
      <c r="AA87" s="21"/>
      <c r="AB87" s="21">
        <v>16.395602616746</v>
      </c>
      <c r="AC87" s="21">
        <v>18.553209490502599</v>
      </c>
    </row>
    <row r="88" spans="1:29" x14ac:dyDescent="0.25">
      <c r="A88" s="22" t="s">
        <v>93</v>
      </c>
      <c r="B88" s="23" t="s">
        <v>33</v>
      </c>
      <c r="C88" s="24">
        <f t="shared" si="2"/>
        <v>161.24296842334499</v>
      </c>
      <c r="D88" s="21">
        <v>99.439732311210705</v>
      </c>
      <c r="E88" s="21">
        <v>121.394689039592</v>
      </c>
      <c r="F88" s="21">
        <v>83.748148886470702</v>
      </c>
      <c r="G88" s="21">
        <v>105.879155441921</v>
      </c>
      <c r="H88" s="21">
        <v>115.722950222202</v>
      </c>
      <c r="I88" s="21"/>
      <c r="J88" s="21">
        <v>88.958572021617201</v>
      </c>
      <c r="K88" s="21">
        <v>97.568080726816106</v>
      </c>
      <c r="L88" s="21">
        <v>80.725882165326595</v>
      </c>
      <c r="M88" s="21">
        <v>103.688799390837</v>
      </c>
      <c r="N88" s="21">
        <v>110.34799056500501</v>
      </c>
      <c r="O88" s="21">
        <v>88.726424548956203</v>
      </c>
      <c r="P88" s="21">
        <v>99.545784274883204</v>
      </c>
      <c r="Q88" s="21">
        <v>85.575213800469399</v>
      </c>
      <c r="R88" s="21">
        <v>161.24296842334499</v>
      </c>
      <c r="S88" s="21">
        <v>143.10292812791701</v>
      </c>
      <c r="T88" s="21">
        <v>125.42503856031099</v>
      </c>
      <c r="U88" s="21">
        <v>93.498665609297504</v>
      </c>
      <c r="V88" s="21">
        <v>82.254700762906893</v>
      </c>
      <c r="W88" s="21">
        <v>101.467628162624</v>
      </c>
      <c r="X88" s="21">
        <v>139.13056009093799</v>
      </c>
      <c r="Y88" s="21">
        <v>114.39422904414199</v>
      </c>
      <c r="Z88" s="21">
        <v>131.24990332087901</v>
      </c>
      <c r="AA88" s="21"/>
      <c r="AB88" s="21">
        <v>98.373615700475895</v>
      </c>
      <c r="AC88" s="21">
        <v>111.319256943016</v>
      </c>
    </row>
    <row r="89" spans="1:29" x14ac:dyDescent="0.25">
      <c r="A89" s="22" t="s">
        <v>94</v>
      </c>
      <c r="B89" s="23" t="s">
        <v>33</v>
      </c>
      <c r="C89" s="24">
        <f t="shared" si="2"/>
        <v>241.86445263501699</v>
      </c>
      <c r="D89" s="21">
        <v>149.15959846681599</v>
      </c>
      <c r="E89" s="21">
        <v>182.092033559388</v>
      </c>
      <c r="F89" s="21">
        <v>125.622223329706</v>
      </c>
      <c r="G89" s="21">
        <v>158.81873316288099</v>
      </c>
      <c r="H89" s="21">
        <v>173.58442533330401</v>
      </c>
      <c r="I89" s="21"/>
      <c r="J89" s="21">
        <v>133.43785803242599</v>
      </c>
      <c r="K89" s="21">
        <v>146.35212109022399</v>
      </c>
      <c r="L89" s="21">
        <v>121.08882324799001</v>
      </c>
      <c r="M89" s="21">
        <v>155.53319908625599</v>
      </c>
      <c r="N89" s="21">
        <v>165.52198584750701</v>
      </c>
      <c r="O89" s="21">
        <v>133.08963682343401</v>
      </c>
      <c r="P89" s="21">
        <v>149.318676412325</v>
      </c>
      <c r="Q89" s="21">
        <v>128.36282070070399</v>
      </c>
      <c r="R89" s="21">
        <v>241.86445263501699</v>
      </c>
      <c r="S89" s="21">
        <v>214.65439219187499</v>
      </c>
      <c r="T89" s="21">
        <v>188.137557840466</v>
      </c>
      <c r="U89" s="21">
        <v>140.24799841394599</v>
      </c>
      <c r="V89" s="21">
        <v>123.38205114436001</v>
      </c>
      <c r="W89" s="21">
        <v>152.20144224393599</v>
      </c>
      <c r="X89" s="21">
        <v>208.69584013640701</v>
      </c>
      <c r="Y89" s="21">
        <v>171.591343566213</v>
      </c>
      <c r="Z89" s="21">
        <v>196.874854981319</v>
      </c>
      <c r="AA89" s="21"/>
      <c r="AB89" s="21">
        <v>147.56042355071401</v>
      </c>
      <c r="AC89" s="21">
        <v>166.97888541452301</v>
      </c>
    </row>
    <row r="90" spans="1:29" x14ac:dyDescent="0.25">
      <c r="A90" s="22" t="s">
        <v>95</v>
      </c>
      <c r="B90" s="23" t="s">
        <v>33</v>
      </c>
      <c r="C90" s="24">
        <f t="shared" si="2"/>
        <v>161.24296842334499</v>
      </c>
      <c r="D90" s="21">
        <v>99.439732311210705</v>
      </c>
      <c r="E90" s="21">
        <v>121.394689039592</v>
      </c>
      <c r="F90" s="21">
        <v>83.748148886470702</v>
      </c>
      <c r="G90" s="21">
        <v>105.879155441921</v>
      </c>
      <c r="H90" s="21">
        <v>115.722950222202</v>
      </c>
      <c r="I90" s="21"/>
      <c r="J90" s="21">
        <v>88.958572021617201</v>
      </c>
      <c r="K90" s="21">
        <v>97.568080726816106</v>
      </c>
      <c r="L90" s="21">
        <v>80.725882165326595</v>
      </c>
      <c r="M90" s="21">
        <v>103.688799390837</v>
      </c>
      <c r="N90" s="21">
        <v>110.34799056500501</v>
      </c>
      <c r="O90" s="21">
        <v>88.726424548956203</v>
      </c>
      <c r="P90" s="21">
        <v>99.545784274883204</v>
      </c>
      <c r="Q90" s="21">
        <v>85.575213800469399</v>
      </c>
      <c r="R90" s="21">
        <v>161.24296842334499</v>
      </c>
      <c r="S90" s="21">
        <v>143.10292812791701</v>
      </c>
      <c r="T90" s="21">
        <v>125.42503856031099</v>
      </c>
      <c r="U90" s="21">
        <v>93.498665609297504</v>
      </c>
      <c r="V90" s="21">
        <v>82.254700762906893</v>
      </c>
      <c r="W90" s="21">
        <v>101.467628162624</v>
      </c>
      <c r="X90" s="21">
        <v>139.13056009093799</v>
      </c>
      <c r="Y90" s="21">
        <v>114.39422904414199</v>
      </c>
      <c r="Z90" s="21">
        <v>131.24990332087901</v>
      </c>
      <c r="AA90" s="21"/>
      <c r="AB90" s="21">
        <v>98.373615700475895</v>
      </c>
      <c r="AC90" s="21">
        <v>111.319256943016</v>
      </c>
    </row>
    <row r="91" spans="1:29" x14ac:dyDescent="0.25">
      <c r="A91" s="22" t="s">
        <v>96</v>
      </c>
      <c r="B91" s="23" t="s">
        <v>33</v>
      </c>
      <c r="C91" s="24">
        <f t="shared" si="2"/>
        <v>241.86445263501699</v>
      </c>
      <c r="D91" s="21">
        <v>149.15959846681599</v>
      </c>
      <c r="E91" s="21">
        <v>182.092033559388</v>
      </c>
      <c r="F91" s="21">
        <v>125.622223329706</v>
      </c>
      <c r="G91" s="21">
        <v>158.81873316288099</v>
      </c>
      <c r="H91" s="21">
        <v>173.58442533330401</v>
      </c>
      <c r="I91" s="21"/>
      <c r="J91" s="21">
        <v>133.43785803242599</v>
      </c>
      <c r="K91" s="21">
        <v>146.35212109022399</v>
      </c>
      <c r="L91" s="21">
        <v>121.08882324799001</v>
      </c>
      <c r="M91" s="21">
        <v>155.53319908625599</v>
      </c>
      <c r="N91" s="21">
        <v>165.52198584750701</v>
      </c>
      <c r="O91" s="21">
        <v>133.08963682343401</v>
      </c>
      <c r="P91" s="21">
        <v>149.318676412325</v>
      </c>
      <c r="Q91" s="21">
        <v>128.36282070070399</v>
      </c>
      <c r="R91" s="21">
        <v>241.86445263501699</v>
      </c>
      <c r="S91" s="21">
        <v>214.65439219187499</v>
      </c>
      <c r="T91" s="21">
        <v>188.137557840466</v>
      </c>
      <c r="U91" s="21">
        <v>140.24799841394599</v>
      </c>
      <c r="V91" s="21">
        <v>123.38205114436001</v>
      </c>
      <c r="W91" s="21">
        <v>152.20144224393599</v>
      </c>
      <c r="X91" s="21">
        <v>208.69584013640701</v>
      </c>
      <c r="Y91" s="21">
        <v>171.591343566213</v>
      </c>
      <c r="Z91" s="21">
        <v>196.874854981319</v>
      </c>
      <c r="AA91" s="21"/>
      <c r="AB91" s="21">
        <v>147.56042355071401</v>
      </c>
      <c r="AC91" s="21">
        <v>166.97888541452301</v>
      </c>
    </row>
    <row r="92" spans="1:29" x14ac:dyDescent="0.25">
      <c r="A92" s="22" t="s">
        <v>97</v>
      </c>
      <c r="B92" s="23" t="s">
        <v>33</v>
      </c>
      <c r="C92" s="24">
        <f t="shared" si="2"/>
        <v>161.24296842334499</v>
      </c>
      <c r="D92" s="21">
        <v>99.439732311210705</v>
      </c>
      <c r="E92" s="21">
        <v>121.394689039592</v>
      </c>
      <c r="F92" s="21">
        <v>83.748148886470702</v>
      </c>
      <c r="G92" s="21">
        <v>105.879155441921</v>
      </c>
      <c r="H92" s="21">
        <v>115.722950222202</v>
      </c>
      <c r="I92" s="21"/>
      <c r="J92" s="21">
        <v>88.958572021617201</v>
      </c>
      <c r="K92" s="21">
        <v>97.568080726816106</v>
      </c>
      <c r="L92" s="21">
        <v>80.725882165326595</v>
      </c>
      <c r="M92" s="21">
        <v>103.688799390837</v>
      </c>
      <c r="N92" s="21">
        <v>110.34799056500501</v>
      </c>
      <c r="O92" s="21">
        <v>88.726424548956203</v>
      </c>
      <c r="P92" s="21">
        <v>99.545784274883204</v>
      </c>
      <c r="Q92" s="21">
        <v>85.575213800469399</v>
      </c>
      <c r="R92" s="21">
        <v>161.24296842334499</v>
      </c>
      <c r="S92" s="21">
        <v>143.10292812791701</v>
      </c>
      <c r="T92" s="21">
        <v>125.42503856031099</v>
      </c>
      <c r="U92" s="21">
        <v>93.498665609297504</v>
      </c>
      <c r="V92" s="21">
        <v>82.254700762906893</v>
      </c>
      <c r="W92" s="21">
        <v>101.467628162624</v>
      </c>
      <c r="X92" s="21">
        <v>139.13056009093799</v>
      </c>
      <c r="Y92" s="21">
        <v>114.39422904414199</v>
      </c>
      <c r="Z92" s="21">
        <v>131.24990332087901</v>
      </c>
      <c r="AA92" s="21"/>
      <c r="AB92" s="21">
        <v>98.373615700475895</v>
      </c>
      <c r="AC92" s="21">
        <v>111.319256943016</v>
      </c>
    </row>
    <row r="93" spans="1:29" x14ac:dyDescent="0.25">
      <c r="A93" s="22" t="s">
        <v>98</v>
      </c>
      <c r="B93" s="23" t="s">
        <v>33</v>
      </c>
      <c r="C93" s="24">
        <f t="shared" si="2"/>
        <v>241.86445263501699</v>
      </c>
      <c r="D93" s="21">
        <v>149.15959846681599</v>
      </c>
      <c r="E93" s="21">
        <v>182.092033559388</v>
      </c>
      <c r="F93" s="21">
        <v>125.622223329706</v>
      </c>
      <c r="G93" s="21">
        <v>158.81873316288099</v>
      </c>
      <c r="H93" s="21">
        <v>173.58442533330401</v>
      </c>
      <c r="I93" s="21"/>
      <c r="J93" s="21">
        <v>133.43785803242599</v>
      </c>
      <c r="K93" s="21">
        <v>146.35212109022399</v>
      </c>
      <c r="L93" s="21">
        <v>121.08882324799001</v>
      </c>
      <c r="M93" s="21">
        <v>155.53319908625599</v>
      </c>
      <c r="N93" s="21">
        <v>165.52198584750701</v>
      </c>
      <c r="O93" s="21">
        <v>133.08963682343401</v>
      </c>
      <c r="P93" s="21">
        <v>149.318676412325</v>
      </c>
      <c r="Q93" s="21">
        <v>128.36282070070399</v>
      </c>
      <c r="R93" s="21">
        <v>241.86445263501699</v>
      </c>
      <c r="S93" s="21">
        <v>214.65439219187499</v>
      </c>
      <c r="T93" s="21">
        <v>188.137557840466</v>
      </c>
      <c r="U93" s="21">
        <v>140.24799841394599</v>
      </c>
      <c r="V93" s="21">
        <v>123.38205114436001</v>
      </c>
      <c r="W93" s="21">
        <v>152.20144224393599</v>
      </c>
      <c r="X93" s="21">
        <v>208.69584013640701</v>
      </c>
      <c r="Y93" s="21">
        <v>171.591343566213</v>
      </c>
      <c r="Z93" s="21">
        <v>196.874854981319</v>
      </c>
      <c r="AA93" s="21"/>
      <c r="AB93" s="21">
        <v>147.56042355071401</v>
      </c>
      <c r="AC93" s="21">
        <v>166.97888541452301</v>
      </c>
    </row>
    <row r="94" spans="1:29" ht="30" x14ac:dyDescent="0.25">
      <c r="A94" s="22" t="s">
        <v>58</v>
      </c>
      <c r="B94" s="23"/>
      <c r="C94" s="24">
        <f t="shared" si="2"/>
        <v>0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</row>
    <row r="95" spans="1:29" x14ac:dyDescent="0.25">
      <c r="A95" s="22" t="s">
        <v>59</v>
      </c>
      <c r="B95" s="23" t="s">
        <v>33</v>
      </c>
      <c r="C95" s="24">
        <f t="shared" si="2"/>
        <v>343.85094176910002</v>
      </c>
      <c r="D95" s="21">
        <v>198.87946462242101</v>
      </c>
      <c r="E95" s="21">
        <v>242.789378079183</v>
      </c>
      <c r="F95" s="21">
        <v>167.49629777294101</v>
      </c>
      <c r="G95" s="21">
        <v>343.85094176910002</v>
      </c>
      <c r="H95" s="21">
        <v>231.445900444405</v>
      </c>
      <c r="I95" s="21"/>
      <c r="J95" s="21">
        <v>177.917144043234</v>
      </c>
      <c r="K95" s="21">
        <v>195.13616145363201</v>
      </c>
      <c r="L95" s="21">
        <v>161.45176433065299</v>
      </c>
      <c r="M95" s="21">
        <v>207.377598781675</v>
      </c>
      <c r="N95" s="21">
        <v>220.69598113001001</v>
      </c>
      <c r="O95" s="21">
        <v>265.65236150138003</v>
      </c>
      <c r="P95" s="21">
        <v>199.09156854976601</v>
      </c>
      <c r="Q95" s="21">
        <v>171.150427600939</v>
      </c>
      <c r="R95" s="21">
        <v>322.48593684668901</v>
      </c>
      <c r="S95" s="21">
        <v>286.20585625583402</v>
      </c>
      <c r="T95" s="21">
        <v>250.85007712062099</v>
      </c>
      <c r="U95" s="21">
        <v>186.99733121859501</v>
      </c>
      <c r="V95" s="21">
        <v>164.50940152581401</v>
      </c>
      <c r="W95" s="21">
        <v>202.93525632524799</v>
      </c>
      <c r="X95" s="21">
        <v>278.26112018187598</v>
      </c>
      <c r="Y95" s="21">
        <v>228.78845808828299</v>
      </c>
      <c r="Z95" s="21">
        <v>262.49980664175899</v>
      </c>
      <c r="AA95" s="21"/>
      <c r="AB95" s="21">
        <v>196.74723140095199</v>
      </c>
      <c r="AC95" s="21">
        <v>222.63851388603101</v>
      </c>
    </row>
    <row r="96" spans="1:29" ht="30" x14ac:dyDescent="0.25">
      <c r="A96" s="22" t="s">
        <v>60</v>
      </c>
      <c r="B96" s="23" t="s">
        <v>33</v>
      </c>
      <c r="C96" s="24">
        <f t="shared" si="2"/>
        <v>444.07517895969102</v>
      </c>
      <c r="D96" s="21">
        <v>269.33396060277602</v>
      </c>
      <c r="E96" s="21">
        <v>303.48672259897899</v>
      </c>
      <c r="F96" s="21">
        <v>371.65991387940198</v>
      </c>
      <c r="G96" s="21">
        <v>314.98700743905903</v>
      </c>
      <c r="H96" s="21">
        <v>302.56357169977701</v>
      </c>
      <c r="I96" s="21"/>
      <c r="J96" s="21">
        <v>222.39643005404301</v>
      </c>
      <c r="K96" s="21">
        <v>243.92020181704001</v>
      </c>
      <c r="L96" s="21">
        <v>240.573034963276</v>
      </c>
      <c r="M96" s="21">
        <v>349.924986819227</v>
      </c>
      <c r="N96" s="21">
        <v>266.158458684484</v>
      </c>
      <c r="O96" s="21">
        <v>256.95905809406298</v>
      </c>
      <c r="P96" s="21">
        <v>248.86446068720801</v>
      </c>
      <c r="Q96" s="21">
        <v>209.09192423004899</v>
      </c>
      <c r="R96" s="21">
        <v>435.76907290111097</v>
      </c>
      <c r="S96" s="21">
        <v>352.53713474096702</v>
      </c>
      <c r="T96" s="21">
        <v>360.67689581609102</v>
      </c>
      <c r="U96" s="21">
        <v>233.74666402324399</v>
      </c>
      <c r="V96" s="21">
        <v>184.27366212228</v>
      </c>
      <c r="W96" s="21">
        <v>268.154667207567</v>
      </c>
      <c r="X96" s="21">
        <v>444.07517895969102</v>
      </c>
      <c r="Y96" s="21">
        <v>275.53363792216498</v>
      </c>
      <c r="Z96" s="21">
        <v>322.54724531438399</v>
      </c>
      <c r="AA96" s="21"/>
      <c r="AB96" s="21">
        <v>236.74770986491399</v>
      </c>
      <c r="AC96" s="21">
        <v>278.29814235753901</v>
      </c>
    </row>
    <row r="97" spans="1:29" ht="30" x14ac:dyDescent="0.25">
      <c r="A97" s="22" t="s">
        <v>61</v>
      </c>
      <c r="B97" s="23" t="s">
        <v>33</v>
      </c>
      <c r="C97" s="24">
        <f t="shared" si="2"/>
        <v>403.10742105836198</v>
      </c>
      <c r="D97" s="21">
        <v>248.599330778027</v>
      </c>
      <c r="E97" s="21">
        <v>303.48672259897899</v>
      </c>
      <c r="F97" s="21">
        <v>209.370372216177</v>
      </c>
      <c r="G97" s="21">
        <v>264.69788860480202</v>
      </c>
      <c r="H97" s="21">
        <v>289.30737555550598</v>
      </c>
      <c r="I97" s="21"/>
      <c r="J97" s="21">
        <v>222.39643005404301</v>
      </c>
      <c r="K97" s="21">
        <v>243.92020181704001</v>
      </c>
      <c r="L97" s="21">
        <v>201.81470541331601</v>
      </c>
      <c r="M97" s="21">
        <v>259.22199847709402</v>
      </c>
      <c r="N97" s="21">
        <v>275.86997641251202</v>
      </c>
      <c r="O97" s="21">
        <v>221.81606137239001</v>
      </c>
      <c r="P97" s="21">
        <v>248.86446068720801</v>
      </c>
      <c r="Q97" s="21">
        <v>213.938034501174</v>
      </c>
      <c r="R97" s="21">
        <v>403.10742105836198</v>
      </c>
      <c r="S97" s="21">
        <v>357.75732031979197</v>
      </c>
      <c r="T97" s="21">
        <v>313.56259640077599</v>
      </c>
      <c r="U97" s="21">
        <v>233.74666402324399</v>
      </c>
      <c r="V97" s="21">
        <v>205.63675190726701</v>
      </c>
      <c r="W97" s="21">
        <v>253.66907040656099</v>
      </c>
      <c r="X97" s="21">
        <v>347.826400227345</v>
      </c>
      <c r="Y97" s="21">
        <v>285.98557261035398</v>
      </c>
      <c r="Z97" s="21">
        <v>328.12475830219802</v>
      </c>
      <c r="AA97" s="21"/>
      <c r="AB97" s="21">
        <v>245.93403925119</v>
      </c>
      <c r="AC97" s="21">
        <v>278.29814235753901</v>
      </c>
    </row>
    <row r="98" spans="1:29" ht="60" x14ac:dyDescent="0.25">
      <c r="A98" s="22" t="s">
        <v>62</v>
      </c>
      <c r="B98" s="23" t="s">
        <v>33</v>
      </c>
      <c r="C98" s="24">
        <f t="shared" si="2"/>
        <v>214.99062456446001</v>
      </c>
      <c r="D98" s="21">
        <v>132.586309748281</v>
      </c>
      <c r="E98" s="21">
        <v>161.85958538612201</v>
      </c>
      <c r="F98" s="21">
        <v>111.664198515294</v>
      </c>
      <c r="G98" s="21">
        <v>141.17220725589499</v>
      </c>
      <c r="H98" s="21">
        <v>154.29726696293699</v>
      </c>
      <c r="I98" s="21"/>
      <c r="J98" s="21">
        <v>118.611429362156</v>
      </c>
      <c r="K98" s="21">
        <v>130.09077430242101</v>
      </c>
      <c r="L98" s="21">
        <v>107.63450955376901</v>
      </c>
      <c r="M98" s="21">
        <v>138.25173252111699</v>
      </c>
      <c r="N98" s="21">
        <v>147.13065408667299</v>
      </c>
      <c r="O98" s="21">
        <v>118.301899398608</v>
      </c>
      <c r="P98" s="21">
        <v>132.72771236651101</v>
      </c>
      <c r="Q98" s="21">
        <v>114.100285067293</v>
      </c>
      <c r="R98" s="21">
        <v>214.99062456446001</v>
      </c>
      <c r="S98" s="21">
        <v>190.803904170556</v>
      </c>
      <c r="T98" s="21">
        <v>167.233384747081</v>
      </c>
      <c r="U98" s="21">
        <v>124.664887479063</v>
      </c>
      <c r="V98" s="21">
        <v>109.672934350543</v>
      </c>
      <c r="W98" s="21">
        <v>135.290170883499</v>
      </c>
      <c r="X98" s="21">
        <v>185.507413454584</v>
      </c>
      <c r="Y98" s="21">
        <v>152.52563872552199</v>
      </c>
      <c r="Z98" s="21">
        <v>174.99987109450601</v>
      </c>
      <c r="AA98" s="21"/>
      <c r="AB98" s="21">
        <v>131.164820933968</v>
      </c>
      <c r="AC98" s="21">
        <v>148.42567592402099</v>
      </c>
    </row>
    <row r="99" spans="1:29" x14ac:dyDescent="0.25">
      <c r="A99" s="22" t="s">
        <v>63</v>
      </c>
      <c r="B99" s="23"/>
      <c r="C99" s="24">
        <f t="shared" si="2"/>
        <v>0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</row>
    <row r="100" spans="1:29" ht="30" x14ac:dyDescent="0.25">
      <c r="A100" s="22" t="s">
        <v>64</v>
      </c>
      <c r="B100" s="23" t="s">
        <v>33</v>
      </c>
      <c r="C100" s="24">
        <f t="shared" si="2"/>
        <v>26.873828070557501</v>
      </c>
      <c r="D100" s="21">
        <v>16.5732887185351</v>
      </c>
      <c r="E100" s="21">
        <v>20.232448173265301</v>
      </c>
      <c r="F100" s="21">
        <v>13.9580248144118</v>
      </c>
      <c r="G100" s="21">
        <v>17.646525906986799</v>
      </c>
      <c r="H100" s="21">
        <v>19.287158370367099</v>
      </c>
      <c r="I100" s="21"/>
      <c r="J100" s="21">
        <v>14.8264286702695</v>
      </c>
      <c r="K100" s="21">
        <v>16.261346787802701</v>
      </c>
      <c r="L100" s="21">
        <v>13.454313694221099</v>
      </c>
      <c r="M100" s="21">
        <v>17.281466565139599</v>
      </c>
      <c r="N100" s="21">
        <v>18.391331760834099</v>
      </c>
      <c r="O100" s="21">
        <v>14.787737424826</v>
      </c>
      <c r="P100" s="21">
        <v>16.590964045813902</v>
      </c>
      <c r="Q100" s="21">
        <v>14.2625356334116</v>
      </c>
      <c r="R100" s="21">
        <v>26.873828070557501</v>
      </c>
      <c r="S100" s="21">
        <v>23.850488021319499</v>
      </c>
      <c r="T100" s="21">
        <v>20.904173093385101</v>
      </c>
      <c r="U100" s="21">
        <v>15.5831109348829</v>
      </c>
      <c r="V100" s="21">
        <v>13.709116793817801</v>
      </c>
      <c r="W100" s="21">
        <v>16.9112713604374</v>
      </c>
      <c r="X100" s="21">
        <v>23.188426681823</v>
      </c>
      <c r="Y100" s="21"/>
      <c r="Z100" s="21">
        <v>21.874983886813201</v>
      </c>
      <c r="AA100" s="21"/>
      <c r="AB100" s="21">
        <v>16.395602616746</v>
      </c>
      <c r="AC100" s="21">
        <v>18.553209490502599</v>
      </c>
    </row>
    <row r="101" spans="1:29" ht="75" x14ac:dyDescent="0.25">
      <c r="A101" s="22" t="s">
        <v>65</v>
      </c>
      <c r="B101" s="23" t="s">
        <v>33</v>
      </c>
      <c r="C101" s="24">
        <f t="shared" si="2"/>
        <v>257.88820632682501</v>
      </c>
      <c r="D101" s="21">
        <v>149.15959846681599</v>
      </c>
      <c r="E101" s="21">
        <v>182.092033559388</v>
      </c>
      <c r="F101" s="21">
        <v>125.622223329706</v>
      </c>
      <c r="G101" s="21">
        <v>257.88820632682501</v>
      </c>
      <c r="H101" s="21">
        <v>173.58442533330401</v>
      </c>
      <c r="I101" s="21"/>
      <c r="J101" s="21">
        <v>133.43785803242599</v>
      </c>
      <c r="K101" s="21">
        <v>146.35212109022399</v>
      </c>
      <c r="L101" s="21">
        <v>121.08882324799001</v>
      </c>
      <c r="M101" s="21">
        <v>155.53319908625599</v>
      </c>
      <c r="N101" s="21">
        <v>165.52198584750701</v>
      </c>
      <c r="O101" s="21">
        <v>187.27945609135099</v>
      </c>
      <c r="P101" s="21">
        <v>149.318676412325</v>
      </c>
      <c r="Q101" s="21">
        <v>128.36282070070399</v>
      </c>
      <c r="R101" s="21">
        <v>241.86445263501699</v>
      </c>
      <c r="S101" s="21">
        <v>214.65439219187499</v>
      </c>
      <c r="T101" s="21">
        <v>188.137557840466</v>
      </c>
      <c r="U101" s="21">
        <v>140.24799841394599</v>
      </c>
      <c r="V101" s="21">
        <v>123.38205114436001</v>
      </c>
      <c r="W101" s="21">
        <v>152.20144224393599</v>
      </c>
      <c r="X101" s="21">
        <v>208.69584013640701</v>
      </c>
      <c r="Y101" s="21"/>
      <c r="Z101" s="21">
        <v>196.874854981319</v>
      </c>
      <c r="AA101" s="21"/>
      <c r="AB101" s="21">
        <v>147.56042355071401</v>
      </c>
      <c r="AC101" s="21">
        <v>166.97888541452301</v>
      </c>
    </row>
    <row r="102" spans="1:29" ht="45" x14ac:dyDescent="0.25">
      <c r="A102" s="22" t="s">
        <v>66</v>
      </c>
      <c r="B102" s="23"/>
      <c r="C102" s="24">
        <f t="shared" ref="C102:C133" si="3">MAX(D102:AC102)</f>
        <v>0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</row>
    <row r="103" spans="1:29" ht="30" x14ac:dyDescent="0.25">
      <c r="A103" s="22" t="s">
        <v>67</v>
      </c>
      <c r="B103" s="23" t="s">
        <v>33</v>
      </c>
      <c r="C103" s="24">
        <f t="shared" si="3"/>
        <v>444.07517895969102</v>
      </c>
      <c r="D103" s="21">
        <v>269.33396060277602</v>
      </c>
      <c r="E103" s="21">
        <v>303.48672259897899</v>
      </c>
      <c r="F103" s="21">
        <v>371.65991387940198</v>
      </c>
      <c r="G103" s="21">
        <v>314.98700743905903</v>
      </c>
      <c r="H103" s="21">
        <v>302.56357169977701</v>
      </c>
      <c r="I103" s="21"/>
      <c r="J103" s="21">
        <v>428.05436469380402</v>
      </c>
      <c r="K103" s="21">
        <v>243.92020181704001</v>
      </c>
      <c r="L103" s="21">
        <v>240.573034963276</v>
      </c>
      <c r="M103" s="21">
        <v>349.924986819227</v>
      </c>
      <c r="N103" s="21">
        <v>266.158458684484</v>
      </c>
      <c r="O103" s="21">
        <v>256.95905809406298</v>
      </c>
      <c r="P103" s="21">
        <v>248.86446068720801</v>
      </c>
      <c r="Q103" s="21">
        <v>209.09192423004899</v>
      </c>
      <c r="R103" s="21">
        <v>435.76907290111097</v>
      </c>
      <c r="S103" s="21">
        <v>352.53713474096702</v>
      </c>
      <c r="T103" s="21">
        <v>360.67689581609102</v>
      </c>
      <c r="U103" s="21">
        <v>233.74666402324399</v>
      </c>
      <c r="V103" s="21">
        <v>184.27366212228</v>
      </c>
      <c r="W103" s="21">
        <v>268.154667207567</v>
      </c>
      <c r="X103" s="21">
        <v>444.07517895969102</v>
      </c>
      <c r="Y103" s="21">
        <v>275.53363792216498</v>
      </c>
      <c r="Z103" s="21">
        <v>290.19507448526701</v>
      </c>
      <c r="AA103" s="21"/>
      <c r="AB103" s="21">
        <v>236.74770986491399</v>
      </c>
      <c r="AC103" s="21">
        <v>278.29814235753901</v>
      </c>
    </row>
    <row r="104" spans="1:29" ht="30" x14ac:dyDescent="0.25">
      <c r="A104" s="22" t="s">
        <v>68</v>
      </c>
      <c r="B104" s="23" t="s">
        <v>33</v>
      </c>
      <c r="C104" s="24">
        <f t="shared" si="3"/>
        <v>403.10742105836198</v>
      </c>
      <c r="D104" s="21">
        <v>248.599330778027</v>
      </c>
      <c r="E104" s="21">
        <v>303.48672259897899</v>
      </c>
      <c r="F104" s="21">
        <v>209.370372216177</v>
      </c>
      <c r="G104" s="21">
        <v>264.69788860480202</v>
      </c>
      <c r="H104" s="21">
        <v>289.30737555550598</v>
      </c>
      <c r="I104" s="21"/>
      <c r="J104" s="21">
        <v>222.39643005404301</v>
      </c>
      <c r="K104" s="21">
        <v>243.92020181704001</v>
      </c>
      <c r="L104" s="21">
        <v>201.81470541331601</v>
      </c>
      <c r="M104" s="21">
        <v>259.22199847709402</v>
      </c>
      <c r="N104" s="21">
        <v>275.86997641251202</v>
      </c>
      <c r="O104" s="21">
        <v>221.81606137239001</v>
      </c>
      <c r="P104" s="21">
        <v>248.86446068720801</v>
      </c>
      <c r="Q104" s="21">
        <v>213.938034501174</v>
      </c>
      <c r="R104" s="21">
        <v>403.10742105836198</v>
      </c>
      <c r="S104" s="21">
        <v>357.75732031979197</v>
      </c>
      <c r="T104" s="21">
        <v>313.56259640077599</v>
      </c>
      <c r="U104" s="21">
        <v>233.74666402324399</v>
      </c>
      <c r="V104" s="21">
        <v>205.63675190726701</v>
      </c>
      <c r="W104" s="21">
        <v>253.66907040656099</v>
      </c>
      <c r="X104" s="21">
        <v>347.826400227345</v>
      </c>
      <c r="Y104" s="21">
        <v>285.98557261035398</v>
      </c>
      <c r="Z104" s="21">
        <v>328.12475830219802</v>
      </c>
      <c r="AA104" s="21"/>
      <c r="AB104" s="21">
        <v>245.93403925119</v>
      </c>
      <c r="AC104" s="21">
        <v>278.29814235753901</v>
      </c>
    </row>
    <row r="105" spans="1:29" x14ac:dyDescent="0.25">
      <c r="A105" s="22" t="s">
        <v>69</v>
      </c>
      <c r="B105" s="23" t="s">
        <v>33</v>
      </c>
      <c r="C105" s="24">
        <f t="shared" si="3"/>
        <v>161.24296842334499</v>
      </c>
      <c r="D105" s="21">
        <v>99.439732311210705</v>
      </c>
      <c r="E105" s="21">
        <v>121.394689039592</v>
      </c>
      <c r="F105" s="21">
        <v>83.748148886470702</v>
      </c>
      <c r="G105" s="21">
        <v>105.879155441921</v>
      </c>
      <c r="H105" s="21">
        <v>115.722950222202</v>
      </c>
      <c r="I105" s="21"/>
      <c r="J105" s="21">
        <v>88.958572021617201</v>
      </c>
      <c r="K105" s="21">
        <v>97.568080726816106</v>
      </c>
      <c r="L105" s="21">
        <v>80.725882165326595</v>
      </c>
      <c r="M105" s="21">
        <v>103.688799390837</v>
      </c>
      <c r="N105" s="21">
        <v>110.34799056500501</v>
      </c>
      <c r="O105" s="21">
        <v>88.726424548956203</v>
      </c>
      <c r="P105" s="21">
        <v>99.545784274883204</v>
      </c>
      <c r="Q105" s="21">
        <v>85.575213800469399</v>
      </c>
      <c r="R105" s="21">
        <v>161.24296842334499</v>
      </c>
      <c r="S105" s="21">
        <v>143.10292812791701</v>
      </c>
      <c r="T105" s="21">
        <v>125.42503856031099</v>
      </c>
      <c r="U105" s="21">
        <v>93.498665609297504</v>
      </c>
      <c r="V105" s="21">
        <v>82.254700762906893</v>
      </c>
      <c r="W105" s="21">
        <v>101.467628162624</v>
      </c>
      <c r="X105" s="21">
        <v>139.13056009093799</v>
      </c>
      <c r="Y105" s="21">
        <v>114.39422904414199</v>
      </c>
      <c r="Z105" s="21">
        <v>131.24990332087901</v>
      </c>
      <c r="AA105" s="21"/>
      <c r="AB105" s="21">
        <v>98.373615700475895</v>
      </c>
      <c r="AC105" s="21">
        <v>111.319256943016</v>
      </c>
    </row>
    <row r="106" spans="1:29" ht="30" x14ac:dyDescent="0.25">
      <c r="A106" s="22" t="s">
        <v>70</v>
      </c>
      <c r="B106" s="23"/>
      <c r="C106" s="24">
        <f t="shared" si="3"/>
        <v>0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</row>
    <row r="107" spans="1:29" ht="30" x14ac:dyDescent="0.25">
      <c r="A107" s="22" t="s">
        <v>71</v>
      </c>
      <c r="B107" s="23" t="s">
        <v>33</v>
      </c>
      <c r="C107" s="24">
        <f t="shared" si="3"/>
        <v>229.23396117940001</v>
      </c>
      <c r="D107" s="21">
        <v>132.586309748281</v>
      </c>
      <c r="E107" s="21">
        <v>161.85958538612201</v>
      </c>
      <c r="F107" s="21">
        <v>111.664198515294</v>
      </c>
      <c r="G107" s="21">
        <v>229.23396117940001</v>
      </c>
      <c r="H107" s="21">
        <v>154.29726696293699</v>
      </c>
      <c r="I107" s="21"/>
      <c r="J107" s="21">
        <v>118.611429362156</v>
      </c>
      <c r="K107" s="21">
        <v>130.09077430242101</v>
      </c>
      <c r="L107" s="21">
        <v>107.63450955376901</v>
      </c>
      <c r="M107" s="21">
        <v>138.25173252111699</v>
      </c>
      <c r="N107" s="21">
        <v>147.13065408667299</v>
      </c>
      <c r="O107" s="21">
        <v>177.101574334254</v>
      </c>
      <c r="P107" s="21">
        <v>132.72771236651101</v>
      </c>
      <c r="Q107" s="21">
        <v>114.100285067293</v>
      </c>
      <c r="R107" s="21">
        <v>214.99062456446001</v>
      </c>
      <c r="S107" s="21">
        <v>190.803904170556</v>
      </c>
      <c r="T107" s="21">
        <v>167.233384747081</v>
      </c>
      <c r="U107" s="21">
        <v>124.664887479063</v>
      </c>
      <c r="V107" s="21">
        <v>109.672934350543</v>
      </c>
      <c r="W107" s="21">
        <v>135.290170883499</v>
      </c>
      <c r="X107" s="21">
        <v>185.507413454584</v>
      </c>
      <c r="Y107" s="21">
        <v>152.52563872552199</v>
      </c>
      <c r="Z107" s="21">
        <v>174.99987109450601</v>
      </c>
      <c r="AA107" s="21"/>
      <c r="AB107" s="21">
        <v>131.164820933968</v>
      </c>
      <c r="AC107" s="21">
        <v>180.12036528592199</v>
      </c>
    </row>
    <row r="108" spans="1:29" ht="30" x14ac:dyDescent="0.25">
      <c r="A108" s="22" t="s">
        <v>72</v>
      </c>
      <c r="B108" s="23" t="s">
        <v>33</v>
      </c>
      <c r="C108" s="24">
        <f t="shared" si="3"/>
        <v>229.23396117940001</v>
      </c>
      <c r="D108" s="21">
        <v>132.586309748281</v>
      </c>
      <c r="E108" s="21">
        <v>161.85958538612201</v>
      </c>
      <c r="F108" s="21">
        <v>111.664198515294</v>
      </c>
      <c r="G108" s="21">
        <v>229.23396117940001</v>
      </c>
      <c r="H108" s="21">
        <v>154.29726696293699</v>
      </c>
      <c r="I108" s="21"/>
      <c r="J108" s="21">
        <v>118.611429362156</v>
      </c>
      <c r="K108" s="21">
        <v>130.09077430242101</v>
      </c>
      <c r="L108" s="21">
        <v>107.63450955376901</v>
      </c>
      <c r="M108" s="21">
        <v>138.25173252111699</v>
      </c>
      <c r="N108" s="21">
        <v>147.13065408667299</v>
      </c>
      <c r="O108" s="21">
        <v>118.301899398608</v>
      </c>
      <c r="P108" s="21">
        <v>132.72771236651101</v>
      </c>
      <c r="Q108" s="21">
        <v>114.100285067293</v>
      </c>
      <c r="R108" s="21">
        <v>214.99062456446001</v>
      </c>
      <c r="S108" s="21">
        <v>190.803904170556</v>
      </c>
      <c r="T108" s="21">
        <v>167.233384747081</v>
      </c>
      <c r="U108" s="21">
        <v>124.664887479063</v>
      </c>
      <c r="V108" s="21">
        <v>109.672934350543</v>
      </c>
      <c r="W108" s="21">
        <v>135.290170883499</v>
      </c>
      <c r="X108" s="21">
        <v>185.507413454584</v>
      </c>
      <c r="Y108" s="21">
        <v>152.52563872552199</v>
      </c>
      <c r="Z108" s="21">
        <v>174.99987109450601</v>
      </c>
      <c r="AA108" s="21"/>
      <c r="AB108" s="21">
        <v>131.164820933968</v>
      </c>
      <c r="AC108" s="21">
        <v>180.12036528592199</v>
      </c>
    </row>
    <row r="109" spans="1:29" ht="45" x14ac:dyDescent="0.25">
      <c r="A109" s="22" t="s">
        <v>73</v>
      </c>
      <c r="B109" s="23" t="s">
        <v>33</v>
      </c>
      <c r="C109" s="24">
        <f t="shared" si="3"/>
        <v>161.24296842334499</v>
      </c>
      <c r="D109" s="21">
        <v>99.439732311210705</v>
      </c>
      <c r="E109" s="21">
        <v>121.394689039592</v>
      </c>
      <c r="F109" s="21">
        <v>83.748148886470702</v>
      </c>
      <c r="G109" s="21">
        <v>130.24883929470801</v>
      </c>
      <c r="H109" s="21">
        <v>115.722950222202</v>
      </c>
      <c r="I109" s="21"/>
      <c r="J109" s="21">
        <v>88.958572021617201</v>
      </c>
      <c r="K109" s="21">
        <v>97.568080726816106</v>
      </c>
      <c r="L109" s="21">
        <v>80.725882165326595</v>
      </c>
      <c r="M109" s="21">
        <v>103.688799390837</v>
      </c>
      <c r="N109" s="21">
        <v>110.34799056500501</v>
      </c>
      <c r="O109" s="21">
        <v>88.726424548956203</v>
      </c>
      <c r="P109" s="21">
        <v>99.545784274883204</v>
      </c>
      <c r="Q109" s="21">
        <v>85.575213800469399</v>
      </c>
      <c r="R109" s="21">
        <v>161.24296842334499</v>
      </c>
      <c r="S109" s="21">
        <v>143.10292812791701</v>
      </c>
      <c r="T109" s="21">
        <v>154.57203641215199</v>
      </c>
      <c r="U109" s="21">
        <v>93.498665609297504</v>
      </c>
      <c r="V109" s="21">
        <v>82.254700762906893</v>
      </c>
      <c r="W109" s="21">
        <v>101.467628162624</v>
      </c>
      <c r="X109" s="21">
        <v>139.13056009093799</v>
      </c>
      <c r="Y109" s="21">
        <v>114.39422904414199</v>
      </c>
      <c r="Z109" s="21">
        <v>131.24990332087901</v>
      </c>
      <c r="AA109" s="21"/>
      <c r="AB109" s="21">
        <v>98.373615700475895</v>
      </c>
      <c r="AC109" s="21">
        <v>135.09027396444199</v>
      </c>
    </row>
    <row r="110" spans="1:29" x14ac:dyDescent="0.25">
      <c r="A110" s="19" t="s">
        <v>74</v>
      </c>
      <c r="B110" s="23"/>
      <c r="C110" s="24">
        <f t="shared" si="3"/>
        <v>0</v>
      </c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</row>
    <row r="111" spans="1:29" x14ac:dyDescent="0.25">
      <c r="A111" s="22" t="s">
        <v>75</v>
      </c>
      <c r="B111" s="23" t="s">
        <v>33</v>
      </c>
      <c r="C111" s="24">
        <f t="shared" si="3"/>
        <v>299.00324130416197</v>
      </c>
      <c r="D111" s="21">
        <v>240.64530576342401</v>
      </c>
      <c r="E111" s="21">
        <v>195.36765511775201</v>
      </c>
      <c r="F111" s="21">
        <v>111.664198515294</v>
      </c>
      <c r="G111" s="21">
        <v>176.909006273024</v>
      </c>
      <c r="H111" s="21">
        <v>154.29726696293699</v>
      </c>
      <c r="I111" s="21"/>
      <c r="J111" s="21">
        <v>156.35442928705001</v>
      </c>
      <c r="K111" s="21">
        <v>223.77599662297399</v>
      </c>
      <c r="L111" s="21">
        <v>175.19723074753799</v>
      </c>
      <c r="M111" s="21">
        <v>194.481909134929</v>
      </c>
      <c r="N111" s="21">
        <v>189.280421758046</v>
      </c>
      <c r="O111" s="21">
        <v>166.47062763675601</v>
      </c>
      <c r="P111" s="21">
        <v>184.75038168318099</v>
      </c>
      <c r="Q111" s="21">
        <v>151.17434804168099</v>
      </c>
      <c r="R111" s="21">
        <v>240.68678481216199</v>
      </c>
      <c r="S111" s="21">
        <v>190.803904170556</v>
      </c>
      <c r="T111" s="21">
        <v>198.24177363502099</v>
      </c>
      <c r="U111" s="21">
        <v>155.945862810454</v>
      </c>
      <c r="V111" s="21">
        <v>173.16190318847899</v>
      </c>
      <c r="W111" s="21">
        <v>173.63555261522899</v>
      </c>
      <c r="X111" s="21">
        <v>299.00324130416197</v>
      </c>
      <c r="Y111" s="21"/>
      <c r="Z111" s="21">
        <v>196.60570876501299</v>
      </c>
      <c r="AA111" s="21"/>
      <c r="AB111" s="21">
        <v>160.397050845395</v>
      </c>
      <c r="AC111" s="21">
        <v>251.50746421835899</v>
      </c>
    </row>
    <row r="112" spans="1:29" x14ac:dyDescent="0.25">
      <c r="A112" s="19" t="s">
        <v>76</v>
      </c>
      <c r="B112" s="23"/>
      <c r="C112" s="24">
        <f t="shared" si="3"/>
        <v>0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</row>
    <row r="113" spans="1:29" ht="45" x14ac:dyDescent="0.25">
      <c r="A113" s="22" t="s">
        <v>77</v>
      </c>
      <c r="B113" s="23" t="s">
        <v>33</v>
      </c>
      <c r="C113" s="24">
        <f t="shared" si="3"/>
        <v>448.52046310212103</v>
      </c>
      <c r="D113" s="21">
        <v>198.87946462242101</v>
      </c>
      <c r="E113" s="21">
        <v>403.47546278202498</v>
      </c>
      <c r="F113" s="21">
        <v>446.60467403267199</v>
      </c>
      <c r="G113" s="21">
        <v>260.49767858941499</v>
      </c>
      <c r="H113" s="21">
        <v>231.445900444405</v>
      </c>
      <c r="I113" s="21"/>
      <c r="J113" s="21">
        <v>255.85344011771701</v>
      </c>
      <c r="K113" s="21">
        <v>195.13616145363201</v>
      </c>
      <c r="L113" s="21">
        <v>161.45176433065299</v>
      </c>
      <c r="M113" s="21">
        <v>254.79267260512401</v>
      </c>
      <c r="N113" s="21">
        <v>347.84162975211501</v>
      </c>
      <c r="O113" s="21">
        <v>252.40448748331801</v>
      </c>
      <c r="P113" s="21">
        <v>277.125572524772</v>
      </c>
      <c r="Q113" s="21">
        <v>204.016861843562</v>
      </c>
      <c r="R113" s="21">
        <v>322.48593684668901</v>
      </c>
      <c r="S113" s="21">
        <v>286.20585625583402</v>
      </c>
      <c r="T113" s="21">
        <v>250.85007712062099</v>
      </c>
      <c r="U113" s="21">
        <v>186.99733121859501</v>
      </c>
      <c r="V113" s="21">
        <v>164.50940152581401</v>
      </c>
      <c r="W113" s="21">
        <v>332.99158252839902</v>
      </c>
      <c r="X113" s="21">
        <v>448.52046310212103</v>
      </c>
      <c r="Y113" s="21"/>
      <c r="Z113" s="21">
        <v>267.290800006768</v>
      </c>
      <c r="AA113" s="21"/>
      <c r="AB113" s="21">
        <v>240.595576268092</v>
      </c>
      <c r="AC113" s="21">
        <v>270.18054792888398</v>
      </c>
    </row>
  </sheetData>
  <mergeCells count="29">
    <mergeCell ref="Z1:Z2"/>
    <mergeCell ref="AA1:AA2"/>
    <mergeCell ref="AB1:AB2"/>
    <mergeCell ref="AC1:AC2"/>
    <mergeCell ref="U1:U2"/>
    <mergeCell ref="V1:V2"/>
    <mergeCell ref="W1:W2"/>
    <mergeCell ref="X1:X2"/>
    <mergeCell ref="Y1:Y2"/>
    <mergeCell ref="P1:P2"/>
    <mergeCell ref="Q1:Q2"/>
    <mergeCell ref="R1:R2"/>
    <mergeCell ref="S1:S2"/>
    <mergeCell ref="T1:T2"/>
    <mergeCell ref="K1:K2"/>
    <mergeCell ref="L1:L2"/>
    <mergeCell ref="M1:M2"/>
    <mergeCell ref="N1:N2"/>
    <mergeCell ref="O1:O2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conditionalFormatting sqref="B3:E113 G3:AC113 D1:AC2 B1:C1 C2">
    <cfRule type="containsText" dxfId="309" priority="2" operator="containsText" text="#ЗНАЧ!"/>
    <cfRule type="containsText" priority="3" operator="containsText" text="#ЗНАЧ!"/>
  </conditionalFormatting>
  <conditionalFormatting sqref="D51:E51 D3:E4 D5:D50 D52:D113 D1:D2">
    <cfRule type="containsText" priority="4" operator="containsText" text="#ЗНАЧ!"/>
    <cfRule type="containsText" priority="5" operator="containsText" text="#ЗНАЧ!"/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A47" sqref="A47"/>
    </sheetView>
  </sheetViews>
  <sheetFormatPr defaultRowHeight="15" x14ac:dyDescent="0.25"/>
  <cols>
    <col min="1" max="1025" width="8.285156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K64"/>
  <sheetViews>
    <sheetView zoomScaleNormal="100" workbookViewId="0">
      <selection activeCell="A47" sqref="A47"/>
    </sheetView>
  </sheetViews>
  <sheetFormatPr defaultRowHeight="15.75" x14ac:dyDescent="0.25"/>
  <cols>
    <col min="1" max="1" width="37.5703125" style="25"/>
    <col min="2" max="2" width="6.42578125" style="25"/>
    <col min="3" max="6" width="6.140625" style="25"/>
    <col min="7" max="9" width="0" style="25" hidden="1"/>
    <col min="10" max="10" width="6.42578125" style="25"/>
    <col min="11" max="13" width="0" style="25" hidden="1"/>
    <col min="14" max="14" width="6.140625" style="25"/>
    <col min="15" max="17" width="0" style="25" hidden="1"/>
    <col min="18" max="18" width="6.28515625" style="25"/>
    <col min="19" max="21" width="0" style="25" hidden="1"/>
    <col min="22" max="22" width="10.140625" style="25"/>
    <col min="23" max="1025" width="6.140625" style="25"/>
  </cols>
  <sheetData>
    <row r="1" spans="1:22" x14ac:dyDescent="0.25">
      <c r="R1" s="50"/>
      <c r="S1" s="50"/>
      <c r="T1" s="50"/>
      <c r="U1" s="51" t="s">
        <v>246</v>
      </c>
      <c r="V1" s="51" t="s">
        <v>247</v>
      </c>
    </row>
    <row r="2" spans="1:22" x14ac:dyDescent="0.25">
      <c r="R2" s="50"/>
      <c r="S2" s="50"/>
      <c r="T2" s="50"/>
      <c r="U2" s="51" t="s">
        <v>248</v>
      </c>
      <c r="V2" s="51" t="s">
        <v>248</v>
      </c>
    </row>
    <row r="3" spans="1:22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3"/>
      <c r="T3" s="53"/>
      <c r="U3" s="54" t="s">
        <v>249</v>
      </c>
      <c r="V3" s="54" t="s">
        <v>101</v>
      </c>
    </row>
    <row r="4" spans="1:22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5"/>
      <c r="V4" s="55"/>
    </row>
    <row r="5" spans="1:22" ht="111" customHeight="1" x14ac:dyDescent="0.25">
      <c r="A5" s="147" t="s">
        <v>250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</row>
    <row r="6" spans="1:22" ht="16.5" customHeight="1" x14ac:dyDescent="0.25">
      <c r="A6" s="7" t="s">
        <v>0</v>
      </c>
      <c r="B6" s="7" t="s">
        <v>1</v>
      </c>
      <c r="C6" s="148" t="s">
        <v>251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</row>
    <row r="7" spans="1:22" s="56" customFormat="1" ht="15" customHeight="1" x14ac:dyDescent="0.2">
      <c r="A7" s="7"/>
      <c r="B7" s="7"/>
      <c r="C7" s="149" t="s">
        <v>23</v>
      </c>
      <c r="D7" s="149" t="s">
        <v>23</v>
      </c>
      <c r="E7" s="149" t="s">
        <v>23</v>
      </c>
      <c r="F7" s="149" t="s">
        <v>23</v>
      </c>
      <c r="G7" s="149" t="s">
        <v>4</v>
      </c>
      <c r="H7" s="149" t="s">
        <v>4</v>
      </c>
      <c r="I7" s="149" t="s">
        <v>4</v>
      </c>
      <c r="J7" s="149" t="s">
        <v>4</v>
      </c>
      <c r="K7" s="149" t="s">
        <v>12</v>
      </c>
      <c r="L7" s="149" t="s">
        <v>12</v>
      </c>
      <c r="M7" s="149" t="s">
        <v>12</v>
      </c>
      <c r="N7" s="149" t="s">
        <v>12</v>
      </c>
      <c r="O7" s="149" t="s">
        <v>27</v>
      </c>
      <c r="P7" s="149" t="s">
        <v>27</v>
      </c>
      <c r="Q7" s="149" t="s">
        <v>27</v>
      </c>
      <c r="R7" s="149" t="s">
        <v>27</v>
      </c>
      <c r="S7" s="7" t="s">
        <v>252</v>
      </c>
      <c r="T7" s="7" t="s">
        <v>252</v>
      </c>
      <c r="U7" s="7" t="s">
        <v>252</v>
      </c>
      <c r="V7" s="7" t="s">
        <v>252</v>
      </c>
    </row>
    <row r="8" spans="1:22" s="56" customFormat="1" ht="63.75" customHeight="1" x14ac:dyDescent="0.2">
      <c r="A8" s="7"/>
      <c r="B8" s="7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7"/>
      <c r="T8" s="7"/>
      <c r="U8" s="7"/>
      <c r="V8" s="7"/>
    </row>
    <row r="9" spans="1:22" ht="55.5" customHeight="1" x14ac:dyDescent="0.25">
      <c r="A9" s="4" t="s">
        <v>486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81.75" customHeight="1" x14ac:dyDescent="0.25">
      <c r="A10" s="116" t="s">
        <v>487</v>
      </c>
      <c r="B10" s="117" t="s">
        <v>33</v>
      </c>
      <c r="C10" s="117">
        <v>54.52</v>
      </c>
      <c r="D10" s="118">
        <f>ROUND(C10*1.1,0)</f>
        <v>60</v>
      </c>
      <c r="E10" s="118">
        <v>69</v>
      </c>
      <c r="F10" s="118">
        <v>84</v>
      </c>
      <c r="G10" s="117">
        <v>45.95</v>
      </c>
      <c r="H10" s="118">
        <f>ROUND(G10*1.1,0)</f>
        <v>51</v>
      </c>
      <c r="I10" s="118">
        <v>59</v>
      </c>
      <c r="J10" s="118">
        <v>71</v>
      </c>
      <c r="K10" s="117">
        <v>38.61</v>
      </c>
      <c r="L10" s="118">
        <f>ROUND(K10*1.1,0)</f>
        <v>42</v>
      </c>
      <c r="M10" s="118">
        <v>48</v>
      </c>
      <c r="N10" s="118">
        <v>58</v>
      </c>
      <c r="O10" s="117">
        <v>41.44</v>
      </c>
      <c r="P10" s="118">
        <f>ROUND(O10*1.1,0)</f>
        <v>46</v>
      </c>
      <c r="Q10" s="118">
        <v>53</v>
      </c>
      <c r="R10" s="118">
        <v>64</v>
      </c>
      <c r="S10" s="117">
        <v>38.46</v>
      </c>
      <c r="T10" s="118">
        <f>ROUND(S10*1.1,0)</f>
        <v>42</v>
      </c>
      <c r="U10" s="118">
        <f>ROUND(T10*1.15,0)</f>
        <v>48</v>
      </c>
      <c r="V10" s="118">
        <v>58</v>
      </c>
    </row>
    <row r="11" spans="1:22" ht="60" x14ac:dyDescent="0.25">
      <c r="A11" s="119" t="s">
        <v>576</v>
      </c>
      <c r="B11" s="117" t="s">
        <v>33</v>
      </c>
      <c r="C11" s="117">
        <v>54.52</v>
      </c>
      <c r="D11" s="118">
        <f>ROUND(C11*1.1,0)</f>
        <v>60</v>
      </c>
      <c r="E11" s="118">
        <v>69</v>
      </c>
      <c r="F11" s="118">
        <f>E11*1.04</f>
        <v>71.760000000000005</v>
      </c>
      <c r="G11" s="117">
        <v>45.95</v>
      </c>
      <c r="H11" s="118">
        <f>ROUND(G11*1.1,0)</f>
        <v>51</v>
      </c>
      <c r="I11" s="118">
        <v>59</v>
      </c>
      <c r="J11" s="118">
        <f>I11*1.04</f>
        <v>61.36</v>
      </c>
      <c r="K11" s="117">
        <v>38.61</v>
      </c>
      <c r="L11" s="118">
        <f>ROUND(K11*1.1,0)</f>
        <v>42</v>
      </c>
      <c r="M11" s="118">
        <v>48</v>
      </c>
      <c r="N11" s="118">
        <f>M11*1.04</f>
        <v>49.92</v>
      </c>
      <c r="O11" s="117">
        <v>41.44</v>
      </c>
      <c r="P11" s="118">
        <f>ROUND(O11*1.1,0)</f>
        <v>46</v>
      </c>
      <c r="Q11" s="118">
        <v>53</v>
      </c>
      <c r="R11" s="118">
        <f>Q11*1.04</f>
        <v>55.120000000000005</v>
      </c>
      <c r="S11" s="117">
        <v>38.46</v>
      </c>
      <c r="T11" s="118">
        <f>ROUND(S11*1.1,0)</f>
        <v>42</v>
      </c>
      <c r="U11" s="118">
        <v>48</v>
      </c>
      <c r="V11" s="118">
        <f>U11*1.04</f>
        <v>49.92</v>
      </c>
    </row>
    <row r="12" spans="1:22" ht="75" x14ac:dyDescent="0.25">
      <c r="A12" s="119" t="s">
        <v>255</v>
      </c>
      <c r="B12" s="117" t="s">
        <v>33</v>
      </c>
      <c r="C12" s="117">
        <v>36.340000000000003</v>
      </c>
      <c r="D12" s="118">
        <f>ROUND(C12*1.1,0)</f>
        <v>40</v>
      </c>
      <c r="E12" s="118">
        <v>46</v>
      </c>
      <c r="F12" s="118">
        <f>E12*1.04</f>
        <v>47.84</v>
      </c>
      <c r="G12" s="117">
        <v>30.64</v>
      </c>
      <c r="H12" s="118">
        <f>ROUND(G12*1.1,0)</f>
        <v>34</v>
      </c>
      <c r="I12" s="118">
        <v>39</v>
      </c>
      <c r="J12" s="118">
        <f>I12*1.04</f>
        <v>40.56</v>
      </c>
      <c r="K12" s="117">
        <v>25.74</v>
      </c>
      <c r="L12" s="118">
        <f>ROUND(K12*1.1,0)</f>
        <v>28</v>
      </c>
      <c r="M12" s="118">
        <v>32</v>
      </c>
      <c r="N12" s="118">
        <f>M12*1.04</f>
        <v>33.28</v>
      </c>
      <c r="O12" s="117">
        <v>27.63</v>
      </c>
      <c r="P12" s="118">
        <f>ROUND(O12*1.1,0)</f>
        <v>30</v>
      </c>
      <c r="Q12" s="118">
        <v>35</v>
      </c>
      <c r="R12" s="118">
        <f>Q12*1.04</f>
        <v>36.4</v>
      </c>
      <c r="S12" s="117">
        <v>25.64</v>
      </c>
      <c r="T12" s="118">
        <f>ROUND(S12*1.1,0)</f>
        <v>28</v>
      </c>
      <c r="U12" s="118">
        <v>32</v>
      </c>
      <c r="V12" s="118">
        <f>U12*1.04</f>
        <v>33.28</v>
      </c>
    </row>
    <row r="13" spans="1:22" ht="135" x14ac:dyDescent="0.25">
      <c r="A13" s="119" t="s">
        <v>577</v>
      </c>
      <c r="B13" s="117" t="s">
        <v>33</v>
      </c>
      <c r="C13" s="117">
        <v>27.26</v>
      </c>
      <c r="D13" s="118">
        <f>ROUND(C13*1.1,0)</f>
        <v>30</v>
      </c>
      <c r="E13" s="118">
        <v>35</v>
      </c>
      <c r="F13" s="118">
        <v>60</v>
      </c>
      <c r="G13" s="117">
        <v>22.98</v>
      </c>
      <c r="H13" s="118">
        <f>ROUND(G13*1.1,0)</f>
        <v>25</v>
      </c>
      <c r="I13" s="118">
        <v>29</v>
      </c>
      <c r="J13" s="118">
        <v>50</v>
      </c>
      <c r="K13" s="117">
        <v>19.309999999999999</v>
      </c>
      <c r="L13" s="118">
        <f>ROUND(K13*1.1,0)</f>
        <v>21</v>
      </c>
      <c r="M13" s="118">
        <v>24</v>
      </c>
      <c r="N13" s="118">
        <f>M13*1.04</f>
        <v>24.96</v>
      </c>
      <c r="O13" s="117">
        <v>20.72</v>
      </c>
      <c r="P13" s="118">
        <f>ROUND(O13*1.1,0)</f>
        <v>23</v>
      </c>
      <c r="Q13" s="118">
        <v>26</v>
      </c>
      <c r="R13" s="118">
        <v>45</v>
      </c>
      <c r="S13" s="117">
        <v>19.23</v>
      </c>
      <c r="T13" s="118">
        <f>ROUND(S13*1.1,0)</f>
        <v>21</v>
      </c>
      <c r="U13" s="118">
        <f>ROUND(T13*1.15,0)</f>
        <v>24</v>
      </c>
      <c r="V13" s="118">
        <f>U13*1.04</f>
        <v>24.96</v>
      </c>
    </row>
    <row r="14" spans="1:22" ht="60" customHeight="1" x14ac:dyDescent="0.25">
      <c r="A14" s="119" t="s">
        <v>578</v>
      </c>
      <c r="B14" s="117" t="s">
        <v>33</v>
      </c>
      <c r="C14" s="117">
        <v>27.26</v>
      </c>
      <c r="D14" s="118">
        <f>ROUND(C14*1.1,0)</f>
        <v>30</v>
      </c>
      <c r="E14" s="118">
        <v>35</v>
      </c>
      <c r="F14" s="118">
        <f>E14*1.04</f>
        <v>36.4</v>
      </c>
      <c r="G14" s="117">
        <v>22.98</v>
      </c>
      <c r="H14" s="118">
        <f>ROUND(G14*1.1,0)</f>
        <v>25</v>
      </c>
      <c r="I14" s="118">
        <v>29</v>
      </c>
      <c r="J14" s="118">
        <f>I14*1.04</f>
        <v>30.16</v>
      </c>
      <c r="K14" s="117">
        <v>19.309999999999999</v>
      </c>
      <c r="L14" s="118">
        <f>ROUND(K14*1.1,0)</f>
        <v>21</v>
      </c>
      <c r="M14" s="118">
        <v>24</v>
      </c>
      <c r="N14" s="118">
        <v>42</v>
      </c>
      <c r="O14" s="117">
        <v>20.72</v>
      </c>
      <c r="P14" s="118">
        <f>ROUND(O14*1.1,0)</f>
        <v>23</v>
      </c>
      <c r="Q14" s="118">
        <v>26</v>
      </c>
      <c r="R14" s="118">
        <f>Q14*1.04</f>
        <v>27.04</v>
      </c>
      <c r="S14" s="117">
        <v>19.23</v>
      </c>
      <c r="T14" s="118">
        <f>ROUND(S14*1.1,0)</f>
        <v>21</v>
      </c>
      <c r="U14" s="118">
        <v>24</v>
      </c>
      <c r="V14" s="118">
        <v>42</v>
      </c>
    </row>
    <row r="15" spans="1:22" ht="45" x14ac:dyDescent="0.25">
      <c r="A15" s="119" t="s">
        <v>562</v>
      </c>
      <c r="B15" s="117" t="s">
        <v>33</v>
      </c>
      <c r="C15" s="117"/>
      <c r="D15" s="117"/>
      <c r="E15" s="118"/>
      <c r="F15" s="118">
        <v>60</v>
      </c>
      <c r="G15" s="117"/>
      <c r="H15" s="117"/>
      <c r="I15" s="117"/>
      <c r="J15" s="118">
        <v>48</v>
      </c>
      <c r="K15" s="117"/>
      <c r="L15" s="117"/>
      <c r="M15" s="117"/>
      <c r="N15" s="118">
        <v>41</v>
      </c>
      <c r="O15" s="117"/>
      <c r="P15" s="117"/>
      <c r="Q15" s="117"/>
      <c r="R15" s="118">
        <v>45</v>
      </c>
      <c r="S15" s="117"/>
      <c r="T15" s="117"/>
      <c r="U15" s="117"/>
      <c r="V15" s="118">
        <v>41</v>
      </c>
    </row>
    <row r="16" spans="1:22" ht="90" x14ac:dyDescent="0.25">
      <c r="A16" s="119" t="s">
        <v>579</v>
      </c>
      <c r="B16" s="117" t="s">
        <v>33</v>
      </c>
      <c r="C16" s="117">
        <v>72.69</v>
      </c>
      <c r="D16" s="118">
        <f>ROUND(C16*1.1,0)</f>
        <v>80</v>
      </c>
      <c r="E16" s="118">
        <v>92</v>
      </c>
      <c r="F16" s="118">
        <f>E16*1.04</f>
        <v>95.68</v>
      </c>
      <c r="G16" s="117">
        <v>61.27</v>
      </c>
      <c r="H16" s="118">
        <f>ROUND(G16*1.1,0)</f>
        <v>67</v>
      </c>
      <c r="I16" s="118">
        <v>77</v>
      </c>
      <c r="J16" s="118">
        <f>I16*1.04</f>
        <v>80.08</v>
      </c>
      <c r="K16" s="117">
        <v>51.48</v>
      </c>
      <c r="L16" s="118">
        <f>ROUND(K16*1.1,0)</f>
        <v>57</v>
      </c>
      <c r="M16" s="118">
        <v>66</v>
      </c>
      <c r="N16" s="118">
        <f>M16*1.04</f>
        <v>68.64</v>
      </c>
      <c r="O16" s="117">
        <v>55.25</v>
      </c>
      <c r="P16" s="118">
        <f>ROUND(O16*1.1,0)</f>
        <v>61</v>
      </c>
      <c r="Q16" s="118">
        <v>70</v>
      </c>
      <c r="R16" s="118">
        <f>Q16*1.04</f>
        <v>72.8</v>
      </c>
      <c r="S16" s="117">
        <v>51.27</v>
      </c>
      <c r="T16" s="118">
        <f>ROUND(S16*1.1,0)</f>
        <v>56</v>
      </c>
      <c r="U16" s="118">
        <v>64</v>
      </c>
      <c r="V16" s="118">
        <f>U16*1.04</f>
        <v>66.56</v>
      </c>
    </row>
    <row r="17" spans="1:22" ht="75" x14ac:dyDescent="0.25">
      <c r="A17" s="119" t="s">
        <v>580</v>
      </c>
      <c r="B17" s="117" t="s">
        <v>33</v>
      </c>
      <c r="C17" s="117">
        <v>9.09</v>
      </c>
      <c r="D17" s="118">
        <f>ROUND(C17*1.1,0)</f>
        <v>10</v>
      </c>
      <c r="E17" s="118">
        <v>12</v>
      </c>
      <c r="F17" s="118">
        <f>E17*1.04</f>
        <v>12.48</v>
      </c>
      <c r="G17" s="117">
        <v>7.66</v>
      </c>
      <c r="H17" s="118">
        <f>ROUND(G17*1.1,0)</f>
        <v>8</v>
      </c>
      <c r="I17" s="118">
        <v>9</v>
      </c>
      <c r="J17" s="118">
        <f>I17*1.04</f>
        <v>9.36</v>
      </c>
      <c r="K17" s="117">
        <v>6.44</v>
      </c>
      <c r="L17" s="118">
        <f>ROUND(K17*1.1,0)</f>
        <v>7</v>
      </c>
      <c r="M17" s="118">
        <v>8</v>
      </c>
      <c r="N17" s="118">
        <f>M17*1.04</f>
        <v>8.32</v>
      </c>
      <c r="O17" s="117">
        <v>6.91</v>
      </c>
      <c r="P17" s="118">
        <f>ROUND(O17*1.1,0)</f>
        <v>8</v>
      </c>
      <c r="Q17" s="118">
        <v>9</v>
      </c>
      <c r="R17" s="118">
        <f>Q17*1.04</f>
        <v>9.36</v>
      </c>
      <c r="S17" s="117">
        <v>6.41</v>
      </c>
      <c r="T17" s="118">
        <f>ROUND(S17*1.1,0)</f>
        <v>7</v>
      </c>
      <c r="U17" s="118">
        <f>ROUND(T17*1.15,0)</f>
        <v>8</v>
      </c>
      <c r="V17" s="118">
        <f>U17*1.04</f>
        <v>8.32</v>
      </c>
    </row>
    <row r="18" spans="1:22" ht="27.75" customHeight="1" x14ac:dyDescent="0.25">
      <c r="A18" s="119" t="s">
        <v>42</v>
      </c>
      <c r="B18" s="117" t="s">
        <v>33</v>
      </c>
      <c r="C18" s="117"/>
      <c r="D18" s="117"/>
      <c r="E18" s="118"/>
      <c r="F18" s="118">
        <v>120</v>
      </c>
      <c r="G18" s="117"/>
      <c r="H18" s="117"/>
      <c r="I18" s="118"/>
      <c r="J18" s="118">
        <v>100</v>
      </c>
      <c r="K18" s="117"/>
      <c r="L18" s="117"/>
      <c r="M18" s="118"/>
      <c r="N18" s="118">
        <v>85</v>
      </c>
      <c r="O18" s="117"/>
      <c r="P18" s="117"/>
      <c r="Q18" s="118"/>
      <c r="R18" s="118">
        <v>93</v>
      </c>
      <c r="S18" s="117"/>
      <c r="T18" s="117"/>
      <c r="U18" s="118"/>
      <c r="V18" s="118">
        <v>85</v>
      </c>
    </row>
    <row r="19" spans="1:22" ht="75" x14ac:dyDescent="0.25">
      <c r="A19" s="119" t="s">
        <v>501</v>
      </c>
      <c r="B19" s="117" t="s">
        <v>33</v>
      </c>
      <c r="C19" s="117">
        <v>72.69</v>
      </c>
      <c r="D19" s="118">
        <f>ROUND(C19*1.1,0)</f>
        <v>80</v>
      </c>
      <c r="E19" s="118">
        <v>92</v>
      </c>
      <c r="F19" s="118">
        <f>E19*1.04</f>
        <v>95.68</v>
      </c>
      <c r="G19" s="117">
        <v>61.27</v>
      </c>
      <c r="H19" s="118">
        <f>ROUND(G19*1.1,0)</f>
        <v>67</v>
      </c>
      <c r="I19" s="118">
        <v>77</v>
      </c>
      <c r="J19" s="118">
        <f>I19*1.04</f>
        <v>80.08</v>
      </c>
      <c r="K19" s="117">
        <v>51.48</v>
      </c>
      <c r="L19" s="118">
        <f>ROUND(K19*1.1,0)</f>
        <v>57</v>
      </c>
      <c r="M19" s="118">
        <v>66</v>
      </c>
      <c r="N19" s="118">
        <f>M19*1.04</f>
        <v>68.64</v>
      </c>
      <c r="O19" s="117">
        <v>55.25</v>
      </c>
      <c r="P19" s="118">
        <f>ROUND(O19*1.1,0)</f>
        <v>61</v>
      </c>
      <c r="Q19" s="118">
        <v>70</v>
      </c>
      <c r="R19" s="118">
        <f>Q19*1.04</f>
        <v>72.8</v>
      </c>
      <c r="S19" s="117">
        <v>51.27</v>
      </c>
      <c r="T19" s="118">
        <f>ROUND(S19*1.1,0)</f>
        <v>56</v>
      </c>
      <c r="U19" s="118">
        <v>64</v>
      </c>
      <c r="V19" s="118">
        <f>U19*1.04</f>
        <v>66.56</v>
      </c>
    </row>
    <row r="20" spans="1:22" ht="75" customHeight="1" x14ac:dyDescent="0.25">
      <c r="A20" s="120" t="s">
        <v>564</v>
      </c>
      <c r="B20" s="117" t="s">
        <v>33</v>
      </c>
      <c r="C20" s="117">
        <v>14.63</v>
      </c>
      <c r="D20" s="118">
        <f>ROUND(C20*1.1,0)</f>
        <v>16</v>
      </c>
      <c r="E20" s="118">
        <v>18</v>
      </c>
      <c r="F20" s="118">
        <v>19</v>
      </c>
      <c r="G20" s="117">
        <v>22</v>
      </c>
      <c r="H20" s="118">
        <v>16</v>
      </c>
      <c r="I20" s="118">
        <v>15</v>
      </c>
      <c r="J20" s="118">
        <v>22</v>
      </c>
      <c r="K20" s="117">
        <v>11.81</v>
      </c>
      <c r="L20" s="118">
        <v>13</v>
      </c>
      <c r="M20" s="118">
        <v>15</v>
      </c>
      <c r="N20" s="118">
        <v>16</v>
      </c>
      <c r="O20" s="117">
        <v>10.85</v>
      </c>
      <c r="P20" s="118">
        <v>12</v>
      </c>
      <c r="Q20" s="118">
        <v>14</v>
      </c>
      <c r="R20" s="118">
        <v>15</v>
      </c>
      <c r="S20" s="117">
        <v>15.97</v>
      </c>
      <c r="T20" s="118">
        <v>18</v>
      </c>
      <c r="U20" s="118">
        <v>21</v>
      </c>
      <c r="V20" s="118">
        <v>22</v>
      </c>
    </row>
    <row r="21" spans="1:22" ht="102" customHeight="1" x14ac:dyDescent="0.25">
      <c r="A21" s="121" t="s">
        <v>503</v>
      </c>
      <c r="B21" s="122" t="s">
        <v>33</v>
      </c>
      <c r="C21" s="122"/>
      <c r="D21" s="123"/>
      <c r="E21" s="123"/>
      <c r="F21" s="123">
        <v>991</v>
      </c>
      <c r="G21" s="122"/>
      <c r="H21" s="123"/>
      <c r="I21" s="123"/>
      <c r="J21" s="123">
        <v>826</v>
      </c>
      <c r="K21" s="122"/>
      <c r="L21" s="123"/>
      <c r="M21" s="123"/>
      <c r="N21" s="123">
        <v>702</v>
      </c>
      <c r="O21" s="122"/>
      <c r="P21" s="123"/>
      <c r="Q21" s="123"/>
      <c r="R21" s="123">
        <v>768</v>
      </c>
      <c r="S21" s="122"/>
      <c r="T21" s="123"/>
      <c r="U21" s="123"/>
      <c r="V21" s="123">
        <v>702</v>
      </c>
    </row>
    <row r="22" spans="1:22" ht="150" x14ac:dyDescent="0.25">
      <c r="A22" s="124" t="s">
        <v>581</v>
      </c>
      <c r="B22" s="125" t="s">
        <v>33</v>
      </c>
      <c r="C22" s="125">
        <v>9.09</v>
      </c>
      <c r="D22" s="126">
        <f>ROUND(C22*1.1,0)</f>
        <v>10</v>
      </c>
      <c r="E22" s="126">
        <v>12</v>
      </c>
      <c r="F22" s="126">
        <f>E22*1.04</f>
        <v>12.48</v>
      </c>
      <c r="G22" s="125">
        <v>7.66</v>
      </c>
      <c r="H22" s="126">
        <f>ROUND(G22*1.1,0)</f>
        <v>8</v>
      </c>
      <c r="I22" s="126">
        <f>ROUND(H22*1.15,0)</f>
        <v>9</v>
      </c>
      <c r="J22" s="126">
        <f>I22*1.04</f>
        <v>9.36</v>
      </c>
      <c r="K22" s="125">
        <v>6.44</v>
      </c>
      <c r="L22" s="126">
        <f>ROUND(K22*1.1,0)</f>
        <v>7</v>
      </c>
      <c r="M22" s="126">
        <f>ROUND(L22*1.15,0)</f>
        <v>8</v>
      </c>
      <c r="N22" s="126">
        <f>M22*1.04</f>
        <v>8.32</v>
      </c>
      <c r="O22" s="125">
        <v>6.91</v>
      </c>
      <c r="P22" s="126">
        <f>ROUND(O22*1.1,0)</f>
        <v>8</v>
      </c>
      <c r="Q22" s="126">
        <f>ROUND(P22*1.15,0)</f>
        <v>9</v>
      </c>
      <c r="R22" s="126">
        <f>Q22*1.04</f>
        <v>9.36</v>
      </c>
      <c r="S22" s="125">
        <v>6.41</v>
      </c>
      <c r="T22" s="126">
        <f>ROUND(S22*1.1,0)</f>
        <v>7</v>
      </c>
      <c r="U22" s="126">
        <f>ROUND(T22*1.15,0)</f>
        <v>8</v>
      </c>
      <c r="V22" s="126">
        <f>U22*1.04</f>
        <v>8.32</v>
      </c>
    </row>
    <row r="23" spans="1:22" ht="53.25" customHeight="1" x14ac:dyDescent="0.25">
      <c r="A23" s="165" t="s">
        <v>506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</row>
    <row r="24" spans="1:22" ht="81.75" customHeight="1" x14ac:dyDescent="0.25">
      <c r="A24" s="116" t="s">
        <v>487</v>
      </c>
      <c r="B24" s="117" t="s">
        <v>33</v>
      </c>
      <c r="C24" s="117">
        <v>54.52</v>
      </c>
      <c r="D24" s="118">
        <f>ROUND(C24*1.1,0)</f>
        <v>60</v>
      </c>
      <c r="E24" s="118">
        <v>69</v>
      </c>
      <c r="F24" s="118">
        <v>84</v>
      </c>
      <c r="G24" s="117">
        <v>45.95</v>
      </c>
      <c r="H24" s="118">
        <f>ROUND(G24*1.1,0)</f>
        <v>51</v>
      </c>
      <c r="I24" s="118">
        <v>59</v>
      </c>
      <c r="J24" s="118">
        <v>71</v>
      </c>
      <c r="K24" s="117">
        <v>38.61</v>
      </c>
      <c r="L24" s="118">
        <f>ROUND(K24*1.1,0)</f>
        <v>42</v>
      </c>
      <c r="M24" s="118">
        <v>48</v>
      </c>
      <c r="N24" s="118">
        <v>58</v>
      </c>
      <c r="O24" s="117">
        <v>41.44</v>
      </c>
      <c r="P24" s="118">
        <f>ROUND(O24*1.1,0)</f>
        <v>46</v>
      </c>
      <c r="Q24" s="118">
        <v>53</v>
      </c>
      <c r="R24" s="118">
        <v>64</v>
      </c>
      <c r="S24" s="117">
        <v>38.46</v>
      </c>
      <c r="T24" s="118">
        <f>ROUND(S24*1.1,0)</f>
        <v>42</v>
      </c>
      <c r="U24" s="118">
        <f>ROUND(T24*1.15,0)</f>
        <v>48</v>
      </c>
      <c r="V24" s="118">
        <v>58</v>
      </c>
    </row>
    <row r="25" spans="1:22" ht="45" x14ac:dyDescent="0.25">
      <c r="A25" s="119" t="s">
        <v>80</v>
      </c>
      <c r="B25" s="117" t="s">
        <v>33</v>
      </c>
      <c r="C25" s="117">
        <v>72.69</v>
      </c>
      <c r="D25" s="118">
        <f>ROUND(C25*1.1,0)</f>
        <v>80</v>
      </c>
      <c r="E25" s="118">
        <v>92</v>
      </c>
      <c r="F25" s="118">
        <f>E25*1.04</f>
        <v>95.68</v>
      </c>
      <c r="G25" s="117">
        <v>61.27</v>
      </c>
      <c r="H25" s="118">
        <f>ROUND(G25*1.1,0)</f>
        <v>67</v>
      </c>
      <c r="I25" s="118">
        <v>77</v>
      </c>
      <c r="J25" s="118">
        <f>I25*1.04</f>
        <v>80.08</v>
      </c>
      <c r="K25" s="117">
        <v>51.48</v>
      </c>
      <c r="L25" s="118">
        <f>ROUND(K25*1.1,0)</f>
        <v>57</v>
      </c>
      <c r="M25" s="118">
        <v>66</v>
      </c>
      <c r="N25" s="118">
        <f>M25*1.04</f>
        <v>68.64</v>
      </c>
      <c r="O25" s="117">
        <v>55.25</v>
      </c>
      <c r="P25" s="118">
        <f>ROUND(O25*1.1,0)</f>
        <v>61</v>
      </c>
      <c r="Q25" s="118">
        <v>70</v>
      </c>
      <c r="R25" s="118">
        <f>Q25*1.04</f>
        <v>72.8</v>
      </c>
      <c r="S25" s="117">
        <v>51.27</v>
      </c>
      <c r="T25" s="118">
        <f>ROUND(S25*1.1,0)</f>
        <v>56</v>
      </c>
      <c r="U25" s="118">
        <v>64</v>
      </c>
      <c r="V25" s="118">
        <f>U25*1.04</f>
        <v>66.56</v>
      </c>
    </row>
    <row r="26" spans="1:22" ht="45" x14ac:dyDescent="0.25">
      <c r="A26" s="119" t="s">
        <v>82</v>
      </c>
      <c r="B26" s="117" t="s">
        <v>33</v>
      </c>
      <c r="C26" s="117">
        <v>6.04</v>
      </c>
      <c r="D26" s="118">
        <f>ROUND(C26*1.1,0)</f>
        <v>7</v>
      </c>
      <c r="E26" s="118">
        <v>8</v>
      </c>
      <c r="F26" s="118">
        <v>12</v>
      </c>
      <c r="G26" s="117">
        <v>5.0999999999999996</v>
      </c>
      <c r="H26" s="118">
        <f>ROUND(G26*1.1,0)</f>
        <v>6</v>
      </c>
      <c r="I26" s="118">
        <f>ROUND(H26*1.15,0)</f>
        <v>7</v>
      </c>
      <c r="J26" s="118">
        <v>11</v>
      </c>
      <c r="K26" s="117">
        <v>4.29</v>
      </c>
      <c r="L26" s="118">
        <f>ROUND(K26*1.1,0)</f>
        <v>5</v>
      </c>
      <c r="M26" s="118">
        <f>ROUND(L26*1.15,0)</f>
        <v>6</v>
      </c>
      <c r="N26" s="118">
        <v>9</v>
      </c>
      <c r="O26" s="117">
        <v>4.6100000000000003</v>
      </c>
      <c r="P26" s="118">
        <f>ROUND(O26*1.1,0)</f>
        <v>5</v>
      </c>
      <c r="Q26" s="118">
        <f>ROUND(P26*1.15,0)</f>
        <v>6</v>
      </c>
      <c r="R26" s="118">
        <v>9</v>
      </c>
      <c r="S26" s="117">
        <v>4.28</v>
      </c>
      <c r="T26" s="118">
        <f>ROUND(S26*1.1,0)</f>
        <v>5</v>
      </c>
      <c r="U26" s="118">
        <f>ROUND(T26*1.15,0)</f>
        <v>6</v>
      </c>
      <c r="V26" s="118">
        <v>9</v>
      </c>
    </row>
    <row r="27" spans="1:22" ht="45" x14ac:dyDescent="0.25">
      <c r="A27" s="119" t="s">
        <v>582</v>
      </c>
      <c r="B27" s="117" t="s">
        <v>33</v>
      </c>
      <c r="C27" s="117">
        <v>18.170000000000002</v>
      </c>
      <c r="D27" s="118">
        <f>ROUND(C27*1.1,0)</f>
        <v>20</v>
      </c>
      <c r="E27" s="118">
        <v>23</v>
      </c>
      <c r="F27" s="118">
        <f>E27*1.04</f>
        <v>23.92</v>
      </c>
      <c r="G27" s="117">
        <v>15.31</v>
      </c>
      <c r="H27" s="118">
        <f>ROUND(G27*1.1,0)</f>
        <v>17</v>
      </c>
      <c r="I27" s="118">
        <f>ROUND(H27*1.15,0)</f>
        <v>20</v>
      </c>
      <c r="J27" s="118">
        <f>I27*1.04</f>
        <v>20.8</v>
      </c>
      <c r="K27" s="117">
        <v>12.87</v>
      </c>
      <c r="L27" s="118">
        <f>ROUND(K27*1.1,0)</f>
        <v>14</v>
      </c>
      <c r="M27" s="118">
        <v>16</v>
      </c>
      <c r="N27" s="118">
        <f>M27*1.04</f>
        <v>16.64</v>
      </c>
      <c r="O27" s="117">
        <v>13.82</v>
      </c>
      <c r="P27" s="118">
        <f>ROUND(O27*1.1,0)</f>
        <v>15</v>
      </c>
      <c r="Q27" s="118">
        <v>17</v>
      </c>
      <c r="R27" s="118">
        <f>Q27*1.04</f>
        <v>17.68</v>
      </c>
      <c r="S27" s="117">
        <v>12.82</v>
      </c>
      <c r="T27" s="118">
        <f>ROUND(S27*1.1,0)</f>
        <v>14</v>
      </c>
      <c r="U27" s="118">
        <f>ROUND(T27*1.15,0)</f>
        <v>16</v>
      </c>
      <c r="V27" s="118">
        <f>U27*1.04</f>
        <v>16.64</v>
      </c>
    </row>
    <row r="28" spans="1:22" ht="45" x14ac:dyDescent="0.25">
      <c r="A28" s="119" t="s">
        <v>84</v>
      </c>
      <c r="B28" s="117" t="s">
        <v>33</v>
      </c>
      <c r="C28" s="117">
        <v>24.28</v>
      </c>
      <c r="D28" s="118">
        <f>ROUND(C28*1.1,0)</f>
        <v>27</v>
      </c>
      <c r="E28" s="118">
        <v>31</v>
      </c>
      <c r="F28" s="118">
        <f>E28*1.04</f>
        <v>32.24</v>
      </c>
      <c r="G28" s="117">
        <v>20.43</v>
      </c>
      <c r="H28" s="118">
        <f>ROUND(G28*1.1,0)</f>
        <v>22</v>
      </c>
      <c r="I28" s="118">
        <v>25</v>
      </c>
      <c r="J28" s="118">
        <f>I28*1.04</f>
        <v>26</v>
      </c>
      <c r="K28" s="117">
        <v>17.16</v>
      </c>
      <c r="L28" s="118">
        <f>ROUND(K28*1.1,0)</f>
        <v>19</v>
      </c>
      <c r="M28" s="118">
        <v>22</v>
      </c>
      <c r="N28" s="118">
        <f>M28*1.04</f>
        <v>22.880000000000003</v>
      </c>
      <c r="O28" s="117">
        <v>18.43</v>
      </c>
      <c r="P28" s="118">
        <f>ROUND(O28*1.1,0)</f>
        <v>20</v>
      </c>
      <c r="Q28" s="118">
        <v>23</v>
      </c>
      <c r="R28" s="118">
        <f>Q28*1.04</f>
        <v>23.92</v>
      </c>
      <c r="S28" s="117">
        <v>17.09</v>
      </c>
      <c r="T28" s="118">
        <f>ROUND(S28*1.1,0)</f>
        <v>19</v>
      </c>
      <c r="U28" s="118">
        <v>22</v>
      </c>
      <c r="V28" s="118">
        <f>U28*1.04</f>
        <v>22.880000000000003</v>
      </c>
    </row>
    <row r="29" spans="1:22" ht="45" x14ac:dyDescent="0.25">
      <c r="A29" s="119" t="s">
        <v>42</v>
      </c>
      <c r="B29" s="117" t="s">
        <v>33</v>
      </c>
      <c r="C29" s="117"/>
      <c r="D29" s="117"/>
      <c r="E29" s="118"/>
      <c r="F29" s="118">
        <v>120</v>
      </c>
      <c r="G29" s="117"/>
      <c r="H29" s="117"/>
      <c r="I29" s="118"/>
      <c r="J29" s="118">
        <v>100</v>
      </c>
      <c r="K29" s="117"/>
      <c r="L29" s="117"/>
      <c r="M29" s="118"/>
      <c r="N29" s="118">
        <v>85</v>
      </c>
      <c r="O29" s="117"/>
      <c r="P29" s="117"/>
      <c r="Q29" s="118"/>
      <c r="R29" s="118">
        <v>93</v>
      </c>
      <c r="S29" s="117"/>
      <c r="T29" s="117"/>
      <c r="U29" s="118"/>
      <c r="V29" s="118">
        <v>85</v>
      </c>
    </row>
    <row r="30" spans="1:22" ht="75" x14ac:dyDescent="0.25">
      <c r="A30" s="119" t="s">
        <v>255</v>
      </c>
      <c r="B30" s="117" t="s">
        <v>33</v>
      </c>
      <c r="C30" s="117">
        <v>36.340000000000003</v>
      </c>
      <c r="D30" s="118">
        <f>ROUND(C30*1.1,0)</f>
        <v>40</v>
      </c>
      <c r="E30" s="118">
        <v>46</v>
      </c>
      <c r="F30" s="118">
        <f>E30*1.04</f>
        <v>47.84</v>
      </c>
      <c r="G30" s="117">
        <v>30.64</v>
      </c>
      <c r="H30" s="118">
        <f>ROUND(G30*1.1,0)</f>
        <v>34</v>
      </c>
      <c r="I30" s="118">
        <v>39</v>
      </c>
      <c r="J30" s="118">
        <f>I30*1.04</f>
        <v>40.56</v>
      </c>
      <c r="K30" s="117">
        <v>25.74</v>
      </c>
      <c r="L30" s="118">
        <f>ROUND(K30*1.1,0)</f>
        <v>28</v>
      </c>
      <c r="M30" s="118">
        <v>32</v>
      </c>
      <c r="N30" s="118">
        <f>M30*1.04</f>
        <v>33.28</v>
      </c>
      <c r="O30" s="117">
        <v>27.63</v>
      </c>
      <c r="P30" s="118">
        <f>ROUND(O30*1.1,0)</f>
        <v>30</v>
      </c>
      <c r="Q30" s="118">
        <v>35</v>
      </c>
      <c r="R30" s="118">
        <f>Q30*1.04</f>
        <v>36.4</v>
      </c>
      <c r="S30" s="117">
        <v>25.64</v>
      </c>
      <c r="T30" s="118">
        <f>ROUND(S30*1.1,0)</f>
        <v>28</v>
      </c>
      <c r="U30" s="118">
        <v>32</v>
      </c>
      <c r="V30" s="118">
        <f>U30*1.04</f>
        <v>33.28</v>
      </c>
    </row>
    <row r="31" spans="1:22" ht="135" x14ac:dyDescent="0.25">
      <c r="A31" s="119" t="s">
        <v>577</v>
      </c>
      <c r="B31" s="117" t="s">
        <v>33</v>
      </c>
      <c r="C31" s="117">
        <v>27.26</v>
      </c>
      <c r="D31" s="118">
        <f>ROUND(C31*1.1,0)</f>
        <v>30</v>
      </c>
      <c r="E31" s="118">
        <v>35</v>
      </c>
      <c r="F31" s="118">
        <f>E31*1.04</f>
        <v>36.4</v>
      </c>
      <c r="G31" s="117">
        <v>22.98</v>
      </c>
      <c r="H31" s="118">
        <f>ROUND(G31*1.1,0)</f>
        <v>25</v>
      </c>
      <c r="I31" s="118">
        <v>29</v>
      </c>
      <c r="J31" s="118">
        <f>I31*1.04</f>
        <v>30.16</v>
      </c>
      <c r="K31" s="117">
        <v>19.309999999999999</v>
      </c>
      <c r="L31" s="118">
        <f>ROUND(K31*1.1,0)</f>
        <v>21</v>
      </c>
      <c r="M31" s="118">
        <v>24</v>
      </c>
      <c r="N31" s="118">
        <f>M31*1.04</f>
        <v>24.96</v>
      </c>
      <c r="O31" s="117">
        <v>20.72</v>
      </c>
      <c r="P31" s="118">
        <f>ROUND(O31*1.1,0)</f>
        <v>23</v>
      </c>
      <c r="Q31" s="118">
        <v>26</v>
      </c>
      <c r="R31" s="118">
        <f>Q31*1.04</f>
        <v>27.04</v>
      </c>
      <c r="S31" s="117">
        <v>19.23</v>
      </c>
      <c r="T31" s="118">
        <f>ROUND(S31*1.1,0)</f>
        <v>21</v>
      </c>
      <c r="U31" s="118">
        <f>ROUND(T31*1.15,0)</f>
        <v>24</v>
      </c>
      <c r="V31" s="118">
        <f>U31*1.04</f>
        <v>24.96</v>
      </c>
    </row>
    <row r="32" spans="1:22" ht="60" x14ac:dyDescent="0.25">
      <c r="A32" s="119" t="s">
        <v>287</v>
      </c>
      <c r="B32" s="117" t="s">
        <v>33</v>
      </c>
      <c r="C32" s="117">
        <v>218.06</v>
      </c>
      <c r="D32" s="118">
        <f>ROUND(C32*1.1,0)</f>
        <v>240</v>
      </c>
      <c r="E32" s="118">
        <v>276</v>
      </c>
      <c r="F32" s="118">
        <v>60</v>
      </c>
      <c r="G32" s="117">
        <v>183.81</v>
      </c>
      <c r="H32" s="118">
        <f>ROUND(G32*1.1,0)</f>
        <v>202</v>
      </c>
      <c r="I32" s="118">
        <v>232</v>
      </c>
      <c r="J32" s="118">
        <v>50</v>
      </c>
      <c r="K32" s="117">
        <v>154.44</v>
      </c>
      <c r="L32" s="118">
        <f>ROUND(K32*1.1,0)</f>
        <v>170</v>
      </c>
      <c r="M32" s="118">
        <v>196</v>
      </c>
      <c r="N32" s="118">
        <v>42</v>
      </c>
      <c r="O32" s="117">
        <v>165.76</v>
      </c>
      <c r="P32" s="118">
        <f>ROUND(O32*1.1,0)</f>
        <v>182</v>
      </c>
      <c r="Q32" s="118">
        <v>209</v>
      </c>
      <c r="R32" s="118">
        <v>45</v>
      </c>
      <c r="S32" s="117">
        <v>153.82</v>
      </c>
      <c r="T32" s="118">
        <f>ROUND(S32*1.1,0)</f>
        <v>169</v>
      </c>
      <c r="U32" s="118">
        <v>194</v>
      </c>
      <c r="V32" s="118">
        <v>42</v>
      </c>
    </row>
    <row r="33" spans="1:29" ht="45" x14ac:dyDescent="0.25">
      <c r="A33" s="119" t="s">
        <v>583</v>
      </c>
      <c r="B33" s="117" t="s">
        <v>33</v>
      </c>
      <c r="C33" s="117"/>
      <c r="D33" s="118"/>
      <c r="E33" s="118"/>
      <c r="F33" s="118">
        <v>601</v>
      </c>
      <c r="G33" s="117"/>
      <c r="H33" s="118"/>
      <c r="I33" s="118"/>
      <c r="J33" s="118">
        <v>564</v>
      </c>
      <c r="K33" s="117"/>
      <c r="L33" s="118"/>
      <c r="M33" s="118"/>
      <c r="N33" s="118">
        <v>422</v>
      </c>
      <c r="O33" s="117"/>
      <c r="P33" s="118"/>
      <c r="Q33" s="118"/>
      <c r="R33" s="118">
        <v>454</v>
      </c>
      <c r="S33" s="117"/>
      <c r="T33" s="118"/>
      <c r="U33" s="118"/>
      <c r="V33" s="118">
        <v>416</v>
      </c>
    </row>
    <row r="34" spans="1:29" ht="90" x14ac:dyDescent="0.25">
      <c r="A34" s="119" t="s">
        <v>579</v>
      </c>
      <c r="B34" s="117" t="s">
        <v>33</v>
      </c>
      <c r="C34" s="117">
        <v>72.69</v>
      </c>
      <c r="D34" s="118">
        <f>ROUND(C34*1.1,0)</f>
        <v>80</v>
      </c>
      <c r="E34" s="118">
        <v>92</v>
      </c>
      <c r="F34" s="118">
        <f>E34*1.04</f>
        <v>95.68</v>
      </c>
      <c r="G34" s="117">
        <v>61.27</v>
      </c>
      <c r="H34" s="118">
        <f>ROUND(G34*1.1,0)</f>
        <v>67</v>
      </c>
      <c r="I34" s="118">
        <v>77</v>
      </c>
      <c r="J34" s="118">
        <f>I34*1.04</f>
        <v>80.08</v>
      </c>
      <c r="K34" s="117">
        <v>51.48</v>
      </c>
      <c r="L34" s="118">
        <f>ROUND(K34*1.1,0)</f>
        <v>57</v>
      </c>
      <c r="M34" s="118">
        <v>66</v>
      </c>
      <c r="N34" s="118">
        <f>M34*1.04</f>
        <v>68.64</v>
      </c>
      <c r="O34" s="117">
        <v>55.25</v>
      </c>
      <c r="P34" s="118">
        <f>ROUND(O34*1.1,0)</f>
        <v>61</v>
      </c>
      <c r="Q34" s="118">
        <v>70</v>
      </c>
      <c r="R34" s="118">
        <f>Q34*1.04</f>
        <v>72.8</v>
      </c>
      <c r="S34" s="117">
        <v>51.27</v>
      </c>
      <c r="T34" s="118">
        <f>ROUND(S34*1.1,0)</f>
        <v>56</v>
      </c>
      <c r="U34" s="118">
        <v>64</v>
      </c>
      <c r="V34" s="118">
        <f>U34*1.04</f>
        <v>66.56</v>
      </c>
    </row>
    <row r="35" spans="1:29" ht="33.75" customHeight="1" x14ac:dyDescent="0.25">
      <c r="A35" s="127" t="s">
        <v>584</v>
      </c>
      <c r="B35" s="128" t="s">
        <v>33</v>
      </c>
      <c r="C35" s="128"/>
      <c r="D35" s="128"/>
      <c r="E35" s="129"/>
      <c r="F35" s="129">
        <v>105</v>
      </c>
      <c r="G35" s="128"/>
      <c r="H35" s="128"/>
      <c r="I35" s="129"/>
      <c r="J35" s="129">
        <v>87</v>
      </c>
      <c r="K35" s="128"/>
      <c r="L35" s="128"/>
      <c r="M35" s="129"/>
      <c r="N35" s="129">
        <v>74</v>
      </c>
      <c r="O35" s="128"/>
      <c r="P35" s="128"/>
      <c r="Q35" s="129"/>
      <c r="R35" s="129">
        <v>81</v>
      </c>
      <c r="S35" s="128"/>
      <c r="T35" s="128"/>
      <c r="U35" s="129"/>
      <c r="V35" s="129">
        <v>74</v>
      </c>
      <c r="X35" s="63"/>
      <c r="Y35" s="63"/>
      <c r="Z35" s="63"/>
      <c r="AA35" s="63"/>
      <c r="AB35" s="63"/>
      <c r="AC35" s="63"/>
    </row>
    <row r="36" spans="1:29" s="63" customFormat="1" ht="45.75" customHeight="1" x14ac:dyDescent="0.2">
      <c r="A36" s="127" t="s">
        <v>285</v>
      </c>
      <c r="B36" s="128" t="s">
        <v>89</v>
      </c>
      <c r="C36" s="128">
        <v>27.26</v>
      </c>
      <c r="D36" s="129">
        <f>ROUND(C36*1.1/3,0)</f>
        <v>10</v>
      </c>
      <c r="E36" s="129">
        <v>12</v>
      </c>
      <c r="F36" s="129">
        <v>36</v>
      </c>
      <c r="G36" s="128">
        <v>22.98</v>
      </c>
      <c r="H36" s="129">
        <f>ROUND(G36*1.1/3,0)</f>
        <v>8</v>
      </c>
      <c r="I36" s="129">
        <f>ROUND(H36*1.15,0)</f>
        <v>9</v>
      </c>
      <c r="J36" s="129">
        <v>27</v>
      </c>
      <c r="K36" s="128">
        <v>19.309999999999999</v>
      </c>
      <c r="L36" s="129">
        <f>ROUND(K36*1.1/3,0)</f>
        <v>7</v>
      </c>
      <c r="M36" s="129">
        <f>ROUND(L36*1.15,0)</f>
        <v>8</v>
      </c>
      <c r="N36" s="129">
        <v>24</v>
      </c>
      <c r="O36" s="128">
        <v>20.75</v>
      </c>
      <c r="P36" s="129">
        <f>ROUND(O36*1.1/3,0)</f>
        <v>8</v>
      </c>
      <c r="Q36" s="129">
        <f>ROUND(P36*1.15,0)</f>
        <v>9</v>
      </c>
      <c r="R36" s="129">
        <v>27</v>
      </c>
      <c r="S36" s="128">
        <v>19.23</v>
      </c>
      <c r="T36" s="129">
        <f>ROUND(S36*1.1/3,0)</f>
        <v>7</v>
      </c>
      <c r="U36" s="129">
        <v>8</v>
      </c>
      <c r="V36" s="129">
        <v>24</v>
      </c>
      <c r="X36" s="25"/>
      <c r="Y36" s="25"/>
      <c r="Z36" s="25"/>
      <c r="AA36" s="25"/>
      <c r="AB36" s="25"/>
      <c r="AC36" s="25"/>
    </row>
    <row r="37" spans="1:29" ht="75" x14ac:dyDescent="0.25">
      <c r="A37" s="119" t="s">
        <v>580</v>
      </c>
      <c r="B37" s="117" t="s">
        <v>33</v>
      </c>
      <c r="C37" s="117">
        <v>9.09</v>
      </c>
      <c r="D37" s="118">
        <f>ROUND(C37*1.1,0)</f>
        <v>10</v>
      </c>
      <c r="E37" s="118">
        <v>12</v>
      </c>
      <c r="F37" s="118">
        <f>E37*1.04</f>
        <v>12.48</v>
      </c>
      <c r="G37" s="117">
        <v>7.66</v>
      </c>
      <c r="H37" s="118">
        <f>ROUND(G37*1.1,0)</f>
        <v>8</v>
      </c>
      <c r="I37" s="118">
        <v>9</v>
      </c>
      <c r="J37" s="118">
        <f>I37*1.04</f>
        <v>9.36</v>
      </c>
      <c r="K37" s="117">
        <v>6.44</v>
      </c>
      <c r="L37" s="118">
        <f>ROUND(K37*1.1,0)</f>
        <v>7</v>
      </c>
      <c r="M37" s="118">
        <v>8</v>
      </c>
      <c r="N37" s="118">
        <f>M37*1.04</f>
        <v>8.32</v>
      </c>
      <c r="O37" s="117">
        <v>6.91</v>
      </c>
      <c r="P37" s="118">
        <f>ROUND(O37*1.1,0)</f>
        <v>8</v>
      </c>
      <c r="Q37" s="118">
        <v>9</v>
      </c>
      <c r="R37" s="118">
        <f>Q37*1.04</f>
        <v>9.36</v>
      </c>
      <c r="S37" s="117">
        <v>6.41</v>
      </c>
      <c r="T37" s="118">
        <f>ROUND(S37*1.1,0)</f>
        <v>7</v>
      </c>
      <c r="U37" s="118">
        <f>ROUND(T37*1.15,0)</f>
        <v>8</v>
      </c>
      <c r="V37" s="118">
        <f>U37*1.04</f>
        <v>8.32</v>
      </c>
    </row>
    <row r="38" spans="1:29" ht="75" x14ac:dyDescent="0.25">
      <c r="A38" s="119" t="s">
        <v>501</v>
      </c>
      <c r="B38" s="117" t="s">
        <v>33</v>
      </c>
      <c r="C38" s="117">
        <v>72.69</v>
      </c>
      <c r="D38" s="118">
        <f>ROUND(C38*1.1,0)</f>
        <v>80</v>
      </c>
      <c r="E38" s="118">
        <v>92</v>
      </c>
      <c r="F38" s="118">
        <f>E38*1.04</f>
        <v>95.68</v>
      </c>
      <c r="G38" s="117">
        <v>61.27</v>
      </c>
      <c r="H38" s="118">
        <f>ROUND(G38*1.1,0)</f>
        <v>67</v>
      </c>
      <c r="I38" s="118">
        <v>77</v>
      </c>
      <c r="J38" s="118">
        <f>I38*1.04</f>
        <v>80.08</v>
      </c>
      <c r="K38" s="117">
        <v>51.48</v>
      </c>
      <c r="L38" s="118">
        <f>ROUND(K38*1.1,0)</f>
        <v>57</v>
      </c>
      <c r="M38" s="118">
        <v>66</v>
      </c>
      <c r="N38" s="118">
        <f>M38*1.04</f>
        <v>68.64</v>
      </c>
      <c r="O38" s="117">
        <v>55.25</v>
      </c>
      <c r="P38" s="118">
        <f>ROUND(O38*1.1,0)</f>
        <v>61</v>
      </c>
      <c r="Q38" s="118">
        <v>70</v>
      </c>
      <c r="R38" s="118">
        <f>Q38*1.04</f>
        <v>72.8</v>
      </c>
      <c r="S38" s="117">
        <v>51.27</v>
      </c>
      <c r="T38" s="118">
        <f>ROUND(S38*1.1,0)</f>
        <v>56</v>
      </c>
      <c r="U38" s="118">
        <v>64</v>
      </c>
      <c r="V38" s="118">
        <f>U38*1.04</f>
        <v>66.56</v>
      </c>
    </row>
    <row r="39" spans="1:29" ht="81.75" customHeight="1" x14ac:dyDescent="0.25">
      <c r="A39" s="130" t="s">
        <v>564</v>
      </c>
      <c r="B39" s="128" t="s">
        <v>33</v>
      </c>
      <c r="C39" s="128">
        <v>14.63</v>
      </c>
      <c r="D39" s="129">
        <f>ROUND(C39*1.1,0)</f>
        <v>16</v>
      </c>
      <c r="E39" s="131">
        <v>18</v>
      </c>
      <c r="F39" s="132">
        <v>19</v>
      </c>
      <c r="G39" s="132">
        <v>22</v>
      </c>
      <c r="H39" s="132">
        <v>16</v>
      </c>
      <c r="I39" s="132">
        <v>15</v>
      </c>
      <c r="J39" s="132">
        <v>22</v>
      </c>
      <c r="K39" s="133">
        <v>11.81</v>
      </c>
      <c r="L39" s="129">
        <f>ROUND(K39*1.1,0)</f>
        <v>13</v>
      </c>
      <c r="M39" s="129">
        <v>15</v>
      </c>
      <c r="N39" s="129">
        <v>16</v>
      </c>
      <c r="O39" s="128">
        <v>10.85</v>
      </c>
      <c r="P39" s="129">
        <f>ROUND(O39*1.1,0)</f>
        <v>12</v>
      </c>
      <c r="Q39" s="129">
        <v>14</v>
      </c>
      <c r="R39" s="129">
        <v>15</v>
      </c>
      <c r="S39" s="128">
        <v>15.97</v>
      </c>
      <c r="T39" s="129">
        <f>ROUND(S39*1.1,0)</f>
        <v>18</v>
      </c>
      <c r="U39" s="129">
        <v>21</v>
      </c>
      <c r="V39" s="129">
        <v>22</v>
      </c>
    </row>
    <row r="40" spans="1:29" ht="105.75" customHeight="1" x14ac:dyDescent="0.25">
      <c r="A40" s="121" t="s">
        <v>503</v>
      </c>
      <c r="B40" s="122" t="s">
        <v>33</v>
      </c>
      <c r="C40" s="122"/>
      <c r="D40" s="123"/>
      <c r="E40" s="123"/>
      <c r="F40" s="123">
        <v>991</v>
      </c>
      <c r="G40" s="122"/>
      <c r="H40" s="123"/>
      <c r="I40" s="123"/>
      <c r="J40" s="123">
        <v>826</v>
      </c>
      <c r="K40" s="122"/>
      <c r="L40" s="123"/>
      <c r="M40" s="123"/>
      <c r="N40" s="123">
        <v>702</v>
      </c>
      <c r="O40" s="122"/>
      <c r="P40" s="123"/>
      <c r="Q40" s="123"/>
      <c r="R40" s="123">
        <v>768</v>
      </c>
      <c r="S40" s="122"/>
      <c r="T40" s="123"/>
      <c r="U40" s="123"/>
      <c r="V40" s="123">
        <v>702</v>
      </c>
    </row>
    <row r="41" spans="1:29" ht="105" customHeight="1" x14ac:dyDescent="0.25">
      <c r="A41" s="127" t="s">
        <v>581</v>
      </c>
      <c r="B41" s="128" t="s">
        <v>33</v>
      </c>
      <c r="C41" s="128">
        <v>9.09</v>
      </c>
      <c r="D41" s="129">
        <f>ROUND(C41*1.1,0)</f>
        <v>10</v>
      </c>
      <c r="E41" s="129">
        <v>12</v>
      </c>
      <c r="F41" s="170" t="s">
        <v>585</v>
      </c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</row>
    <row r="42" spans="1:29" ht="15.75" customHeight="1" x14ac:dyDescent="0.25">
      <c r="A42" s="166" t="s">
        <v>92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</row>
    <row r="43" spans="1:29" ht="77.25" customHeight="1" x14ac:dyDescent="0.25">
      <c r="A43" s="124" t="s">
        <v>572</v>
      </c>
      <c r="B43" s="125" t="s">
        <v>33</v>
      </c>
      <c r="C43" s="125">
        <v>72.69</v>
      </c>
      <c r="D43" s="126">
        <f>ROUND(C43*1.1,0)</f>
        <v>80</v>
      </c>
      <c r="E43" s="126">
        <v>92</v>
      </c>
      <c r="F43" s="126">
        <v>72</v>
      </c>
      <c r="G43" s="125">
        <v>61.27</v>
      </c>
      <c r="H43" s="126">
        <f>ROUND(G43*1.1,0)</f>
        <v>67</v>
      </c>
      <c r="I43" s="126">
        <v>77</v>
      </c>
      <c r="J43" s="126">
        <v>60</v>
      </c>
      <c r="K43" s="125">
        <v>51.48</v>
      </c>
      <c r="L43" s="126">
        <f>ROUND(K43*1.1,0)</f>
        <v>57</v>
      </c>
      <c r="M43" s="126">
        <v>66</v>
      </c>
      <c r="N43" s="126">
        <v>52</v>
      </c>
      <c r="O43" s="125">
        <v>55.25</v>
      </c>
      <c r="P43" s="126">
        <f>ROUND(O43*1.1,0)</f>
        <v>61</v>
      </c>
      <c r="Q43" s="126">
        <v>70</v>
      </c>
      <c r="R43" s="126">
        <v>55</v>
      </c>
      <c r="S43" s="125">
        <v>51.27</v>
      </c>
      <c r="T43" s="126">
        <f>ROUND(S43*1.1,0)</f>
        <v>56</v>
      </c>
      <c r="U43" s="126">
        <v>64</v>
      </c>
      <c r="V43" s="126">
        <v>50</v>
      </c>
    </row>
    <row r="44" spans="1:29" ht="195" x14ac:dyDescent="0.25">
      <c r="A44" s="119" t="s">
        <v>524</v>
      </c>
      <c r="B44" s="117" t="s">
        <v>33</v>
      </c>
      <c r="C44" s="117">
        <v>27.26</v>
      </c>
      <c r="D44" s="118">
        <f>ROUND(C44*1.1,0)</f>
        <v>30</v>
      </c>
      <c r="E44" s="118">
        <v>35</v>
      </c>
      <c r="F44" s="118">
        <f>E44*1.04</f>
        <v>36.4</v>
      </c>
      <c r="G44" s="117">
        <v>22.98</v>
      </c>
      <c r="H44" s="118">
        <f>ROUND(G44*1.1,0)</f>
        <v>25</v>
      </c>
      <c r="I44" s="118">
        <v>29</v>
      </c>
      <c r="J44" s="118">
        <f>I44*1.04</f>
        <v>30.16</v>
      </c>
      <c r="K44" s="117">
        <v>19.309999999999999</v>
      </c>
      <c r="L44" s="118">
        <f>ROUND(K44*1.1,0)</f>
        <v>21</v>
      </c>
      <c r="M44" s="118">
        <v>24</v>
      </c>
      <c r="N44" s="118">
        <f>M44*1.04</f>
        <v>24.96</v>
      </c>
      <c r="O44" s="117">
        <v>20.72</v>
      </c>
      <c r="P44" s="118">
        <f>ROUND(O44*1.1,0)</f>
        <v>23</v>
      </c>
      <c r="Q44" s="118">
        <v>26</v>
      </c>
      <c r="R44" s="118">
        <f>Q44*1.04</f>
        <v>27.04</v>
      </c>
      <c r="S44" s="117">
        <v>19.23</v>
      </c>
      <c r="T44" s="118">
        <f>ROUND(S44*1.1,0)</f>
        <v>21</v>
      </c>
      <c r="U44" s="118">
        <v>24</v>
      </c>
      <c r="V44" s="118">
        <f>U44*1.04</f>
        <v>24.96</v>
      </c>
    </row>
    <row r="45" spans="1:29" ht="45" x14ac:dyDescent="0.25">
      <c r="A45" s="134" t="s">
        <v>525</v>
      </c>
      <c r="B45" s="122" t="s">
        <v>33</v>
      </c>
      <c r="C45" s="122"/>
      <c r="D45" s="123"/>
      <c r="E45" s="123"/>
      <c r="F45" s="135">
        <v>765</v>
      </c>
      <c r="G45" s="136"/>
      <c r="H45" s="135"/>
      <c r="I45" s="135"/>
      <c r="J45" s="135">
        <v>645</v>
      </c>
      <c r="K45" s="122"/>
      <c r="L45" s="123"/>
      <c r="M45" s="123"/>
      <c r="N45" s="123">
        <v>542</v>
      </c>
      <c r="O45" s="122"/>
      <c r="P45" s="123"/>
      <c r="Q45" s="123"/>
      <c r="R45" s="123">
        <v>593</v>
      </c>
      <c r="S45" s="122"/>
      <c r="T45" s="123"/>
      <c r="U45" s="123"/>
      <c r="V45" s="123">
        <v>542</v>
      </c>
    </row>
    <row r="46" spans="1:29" ht="150" x14ac:dyDescent="0.25">
      <c r="A46" s="134" t="s">
        <v>527</v>
      </c>
      <c r="B46" s="122" t="s">
        <v>33</v>
      </c>
      <c r="C46" s="122"/>
      <c r="D46" s="123"/>
      <c r="E46" s="123"/>
      <c r="F46" s="135">
        <v>124</v>
      </c>
      <c r="G46" s="136"/>
      <c r="H46" s="135"/>
      <c r="I46" s="135"/>
      <c r="J46" s="135">
        <v>104</v>
      </c>
      <c r="K46" s="122"/>
      <c r="L46" s="123"/>
      <c r="M46" s="123"/>
      <c r="N46" s="123">
        <v>88</v>
      </c>
      <c r="O46" s="122"/>
      <c r="P46" s="123"/>
      <c r="Q46" s="123"/>
      <c r="R46" s="123">
        <v>96</v>
      </c>
      <c r="S46" s="122"/>
      <c r="T46" s="123"/>
      <c r="U46" s="123"/>
      <c r="V46" s="123">
        <v>88</v>
      </c>
    </row>
    <row r="47" spans="1:29" ht="45" x14ac:dyDescent="0.25">
      <c r="A47" s="127" t="s">
        <v>155</v>
      </c>
      <c r="B47" s="137" t="s">
        <v>33</v>
      </c>
      <c r="C47" s="128"/>
      <c r="D47" s="129"/>
      <c r="E47" s="129"/>
      <c r="F47" s="138">
        <v>58</v>
      </c>
      <c r="G47" s="139"/>
      <c r="H47" s="138"/>
      <c r="I47" s="138"/>
      <c r="J47" s="138">
        <v>48</v>
      </c>
      <c r="K47" s="128"/>
      <c r="L47" s="129"/>
      <c r="M47" s="129"/>
      <c r="N47" s="129">
        <v>41</v>
      </c>
      <c r="O47" s="128"/>
      <c r="P47" s="129"/>
      <c r="Q47" s="129"/>
      <c r="R47" s="129">
        <v>45</v>
      </c>
      <c r="S47" s="128"/>
      <c r="T47" s="129"/>
      <c r="U47" s="129"/>
      <c r="V47" s="129">
        <v>41</v>
      </c>
    </row>
    <row r="48" spans="1:29" ht="45" x14ac:dyDescent="0.25">
      <c r="A48" s="119" t="s">
        <v>528</v>
      </c>
      <c r="B48" s="117" t="s">
        <v>33</v>
      </c>
      <c r="C48" s="117"/>
      <c r="D48" s="118"/>
      <c r="E48" s="118"/>
      <c r="F48" s="140">
        <v>144</v>
      </c>
      <c r="G48" s="141"/>
      <c r="H48" s="140"/>
      <c r="I48" s="140"/>
      <c r="J48" s="140">
        <v>121</v>
      </c>
      <c r="K48" s="117"/>
      <c r="L48" s="118"/>
      <c r="M48" s="118"/>
      <c r="N48" s="118">
        <v>102</v>
      </c>
      <c r="O48" s="117"/>
      <c r="P48" s="118"/>
      <c r="Q48" s="118"/>
      <c r="R48" s="118">
        <v>109</v>
      </c>
      <c r="S48" s="117"/>
      <c r="T48" s="118"/>
      <c r="U48" s="118"/>
      <c r="V48" s="118">
        <v>102</v>
      </c>
    </row>
    <row r="49" spans="1:22" ht="75" x14ac:dyDescent="0.25">
      <c r="A49" s="127" t="s">
        <v>278</v>
      </c>
      <c r="B49" s="128" t="s">
        <v>33</v>
      </c>
      <c r="C49" s="128">
        <v>87.8</v>
      </c>
      <c r="D49" s="129">
        <f>ROUND(C49*1.1,0)</f>
        <v>97</v>
      </c>
      <c r="E49" s="129">
        <v>112</v>
      </c>
      <c r="F49" s="129">
        <f>E49*1.04</f>
        <v>116.48</v>
      </c>
      <c r="G49" s="128">
        <v>91.91</v>
      </c>
      <c r="H49" s="129">
        <f>ROUND(G49*1.1,0)</f>
        <v>101</v>
      </c>
      <c r="I49" s="129">
        <f>ROUND(H49*1.15,0)</f>
        <v>116</v>
      </c>
      <c r="J49" s="129">
        <f>I49*1.04</f>
        <v>120.64</v>
      </c>
      <c r="K49" s="128">
        <v>70.87</v>
      </c>
      <c r="L49" s="129">
        <f>ROUND(K49*1.1,0)</f>
        <v>78</v>
      </c>
      <c r="M49" s="129">
        <v>90</v>
      </c>
      <c r="N49" s="129">
        <f>M49*1.04</f>
        <v>93.600000000000009</v>
      </c>
      <c r="O49" s="128">
        <v>65.09</v>
      </c>
      <c r="P49" s="129">
        <f>ROUND(O49*1.1,0)</f>
        <v>72</v>
      </c>
      <c r="Q49" s="129">
        <v>83</v>
      </c>
      <c r="R49" s="129">
        <f>Q49*1.04</f>
        <v>86.320000000000007</v>
      </c>
      <c r="S49" s="128">
        <v>76.91</v>
      </c>
      <c r="T49" s="129">
        <f>ROUND(S49*1.1,0)</f>
        <v>85</v>
      </c>
      <c r="U49" s="129">
        <v>98</v>
      </c>
      <c r="V49" s="129">
        <f>U49*1.04</f>
        <v>101.92</v>
      </c>
    </row>
    <row r="50" spans="1:22" ht="45" x14ac:dyDescent="0.25">
      <c r="A50" s="119" t="s">
        <v>156</v>
      </c>
      <c r="B50" s="117" t="s">
        <v>33</v>
      </c>
      <c r="C50" s="117">
        <v>242.76</v>
      </c>
      <c r="D50" s="118">
        <f>ROUND(C50*1.1,0)</f>
        <v>267</v>
      </c>
      <c r="E50" s="118">
        <v>307</v>
      </c>
      <c r="F50" s="118">
        <f>E50*1.04</f>
        <v>319.28000000000003</v>
      </c>
      <c r="G50" s="117">
        <v>181.91</v>
      </c>
      <c r="H50" s="118">
        <f>ROUND(G50*1.1,0)</f>
        <v>200</v>
      </c>
      <c r="I50" s="118">
        <v>230</v>
      </c>
      <c r="J50" s="118">
        <f>I50*1.04</f>
        <v>239.20000000000002</v>
      </c>
      <c r="K50" s="117">
        <v>180.71</v>
      </c>
      <c r="L50" s="118">
        <f>ROUND(K50*1.1,0)</f>
        <v>199</v>
      </c>
      <c r="M50" s="118">
        <v>229</v>
      </c>
      <c r="N50" s="118">
        <f>M50*1.04</f>
        <v>238.16</v>
      </c>
      <c r="O50" s="117">
        <v>170.62</v>
      </c>
      <c r="P50" s="118">
        <f>ROUND(O50*1.1,0)</f>
        <v>188</v>
      </c>
      <c r="Q50" s="118">
        <v>216</v>
      </c>
      <c r="R50" s="118">
        <f>Q50*1.04</f>
        <v>224.64000000000001</v>
      </c>
      <c r="S50" s="117">
        <v>166.33</v>
      </c>
      <c r="T50" s="118">
        <f>ROUND(S50*1.1,0)</f>
        <v>183</v>
      </c>
      <c r="U50" s="118">
        <v>210</v>
      </c>
      <c r="V50" s="118">
        <f>U50*1.04</f>
        <v>218.4</v>
      </c>
    </row>
    <row r="51" spans="1:22" ht="150" x14ac:dyDescent="0.25">
      <c r="A51" s="119" t="s">
        <v>157</v>
      </c>
      <c r="B51" s="117" t="s">
        <v>33</v>
      </c>
      <c r="C51" s="117"/>
      <c r="D51" s="118"/>
      <c r="E51" s="118"/>
      <c r="F51" s="140">
        <v>86</v>
      </c>
      <c r="G51" s="141"/>
      <c r="H51" s="140"/>
      <c r="I51" s="140"/>
      <c r="J51" s="140">
        <v>79</v>
      </c>
      <c r="K51" s="117"/>
      <c r="L51" s="118"/>
      <c r="M51" s="118"/>
      <c r="N51" s="118">
        <v>65</v>
      </c>
      <c r="O51" s="117"/>
      <c r="P51" s="118"/>
      <c r="Q51" s="118"/>
      <c r="R51" s="118">
        <v>65</v>
      </c>
      <c r="S51" s="117"/>
      <c r="T51" s="118"/>
      <c r="U51" s="118"/>
      <c r="V51" s="118">
        <v>67</v>
      </c>
    </row>
    <row r="52" spans="1:22" ht="15.75" customHeight="1" x14ac:dyDescent="0.25">
      <c r="A52" s="166" t="s">
        <v>74</v>
      </c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</row>
    <row r="53" spans="1:22" ht="45" x14ac:dyDescent="0.25">
      <c r="A53" s="119" t="s">
        <v>159</v>
      </c>
      <c r="B53" s="117" t="s">
        <v>33</v>
      </c>
      <c r="C53" s="142">
        <v>109.03</v>
      </c>
      <c r="D53" s="118">
        <f>ROUND(C53*1.1,0)</f>
        <v>120</v>
      </c>
      <c r="E53" s="118">
        <v>138</v>
      </c>
      <c r="F53" s="118">
        <f>E53*1.04</f>
        <v>143.52000000000001</v>
      </c>
      <c r="G53" s="117">
        <v>91.91</v>
      </c>
      <c r="H53" s="118">
        <f>ROUND(G53*1.1,0)</f>
        <v>101</v>
      </c>
      <c r="I53" s="118">
        <v>116</v>
      </c>
      <c r="J53" s="118">
        <f>I53*1.04</f>
        <v>120.64</v>
      </c>
      <c r="K53" s="117">
        <v>77.22</v>
      </c>
      <c r="L53" s="118">
        <f>ROUND(K53*1.1,0)</f>
        <v>85</v>
      </c>
      <c r="M53" s="118">
        <v>98</v>
      </c>
      <c r="N53" s="118">
        <f>M53*1.04</f>
        <v>101.92</v>
      </c>
      <c r="O53" s="117">
        <v>82.89</v>
      </c>
      <c r="P53" s="118">
        <f>ROUND(O53*1.1,0)</f>
        <v>91</v>
      </c>
      <c r="Q53" s="118">
        <v>105</v>
      </c>
      <c r="R53" s="118">
        <f>Q53*1.04</f>
        <v>109.2</v>
      </c>
      <c r="S53" s="117">
        <v>76.91</v>
      </c>
      <c r="T53" s="118">
        <f>ROUND(S53*1.1,0)</f>
        <v>85</v>
      </c>
      <c r="U53" s="118">
        <f>ROUND(T53*1.15,0)</f>
        <v>98</v>
      </c>
      <c r="V53" s="118">
        <f>U53*1.04</f>
        <v>101.92</v>
      </c>
    </row>
    <row r="54" spans="1:22" ht="15.75" customHeight="1" x14ac:dyDescent="0.25">
      <c r="A54" s="166" t="s">
        <v>163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</row>
    <row r="55" spans="1:22" ht="105" x14ac:dyDescent="0.25">
      <c r="A55" s="143" t="s">
        <v>530</v>
      </c>
      <c r="B55" s="122" t="s">
        <v>33</v>
      </c>
      <c r="C55" s="144"/>
      <c r="D55" s="144"/>
      <c r="E55" s="144"/>
      <c r="F55" s="145">
        <v>241</v>
      </c>
      <c r="G55" s="145"/>
      <c r="H55" s="145"/>
      <c r="I55" s="145"/>
      <c r="J55" s="145">
        <v>201</v>
      </c>
      <c r="K55" s="145"/>
      <c r="L55" s="145"/>
      <c r="M55" s="145"/>
      <c r="N55" s="145">
        <v>171</v>
      </c>
      <c r="O55" s="145"/>
      <c r="P55" s="145"/>
      <c r="Q55" s="145"/>
      <c r="R55" s="145">
        <v>187</v>
      </c>
      <c r="S55" s="145"/>
      <c r="T55" s="145"/>
      <c r="U55" s="145"/>
      <c r="V55" s="145">
        <v>171</v>
      </c>
    </row>
    <row r="56" spans="1:22" ht="15.75" customHeight="1" x14ac:dyDescent="0.25">
      <c r="A56" s="166" t="s">
        <v>193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</row>
    <row r="57" spans="1:22" ht="75" x14ac:dyDescent="0.25">
      <c r="A57" s="134" t="s">
        <v>531</v>
      </c>
      <c r="B57" s="122" t="s">
        <v>33</v>
      </c>
      <c r="C57" s="122"/>
      <c r="D57" s="123"/>
      <c r="E57" s="123"/>
      <c r="F57" s="135">
        <v>385</v>
      </c>
      <c r="G57" s="136"/>
      <c r="H57" s="135"/>
      <c r="I57" s="135"/>
      <c r="J57" s="135">
        <v>321</v>
      </c>
      <c r="K57" s="122"/>
      <c r="L57" s="123"/>
      <c r="M57" s="123"/>
      <c r="N57" s="123">
        <v>273</v>
      </c>
      <c r="O57" s="122"/>
      <c r="P57" s="123"/>
      <c r="Q57" s="123"/>
      <c r="R57" s="123">
        <v>297</v>
      </c>
      <c r="S57" s="122"/>
      <c r="T57" s="123"/>
      <c r="U57" s="123"/>
      <c r="V57" s="123">
        <v>273</v>
      </c>
    </row>
    <row r="58" spans="1:22" ht="45" x14ac:dyDescent="0.25">
      <c r="A58" s="134" t="s">
        <v>217</v>
      </c>
      <c r="B58" s="122" t="s">
        <v>33</v>
      </c>
      <c r="C58" s="122"/>
      <c r="D58" s="123"/>
      <c r="E58" s="123"/>
      <c r="F58" s="135">
        <v>385</v>
      </c>
      <c r="G58" s="136"/>
      <c r="H58" s="135"/>
      <c r="I58" s="135"/>
      <c r="J58" s="135">
        <v>321</v>
      </c>
      <c r="K58" s="122"/>
      <c r="L58" s="123"/>
      <c r="M58" s="123"/>
      <c r="N58" s="123">
        <v>273</v>
      </c>
      <c r="O58" s="122"/>
      <c r="P58" s="123"/>
      <c r="Q58" s="123"/>
      <c r="R58" s="123">
        <v>297</v>
      </c>
      <c r="S58" s="122"/>
      <c r="T58" s="123"/>
      <c r="U58" s="123"/>
      <c r="V58" s="123">
        <v>273</v>
      </c>
    </row>
    <row r="59" spans="1:22" ht="15.75" customHeight="1" x14ac:dyDescent="0.25">
      <c r="A59" s="166" t="s">
        <v>532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</row>
    <row r="60" spans="1:22" ht="45" x14ac:dyDescent="0.25">
      <c r="A60" s="143" t="s">
        <v>218</v>
      </c>
      <c r="B60" s="122" t="s">
        <v>33</v>
      </c>
      <c r="C60" s="144"/>
      <c r="D60" s="144"/>
      <c r="E60" s="144"/>
      <c r="F60" s="145">
        <v>144</v>
      </c>
      <c r="G60" s="145"/>
      <c r="H60" s="145"/>
      <c r="I60" s="145"/>
      <c r="J60" s="145">
        <v>120</v>
      </c>
      <c r="K60" s="145"/>
      <c r="L60" s="145"/>
      <c r="M60" s="145"/>
      <c r="N60" s="145">
        <v>102</v>
      </c>
      <c r="O60" s="145"/>
      <c r="P60" s="145"/>
      <c r="Q60" s="145"/>
      <c r="R60" s="145">
        <v>112</v>
      </c>
      <c r="S60" s="145"/>
      <c r="T60" s="145"/>
      <c r="U60" s="145"/>
      <c r="V60" s="145">
        <v>102</v>
      </c>
    </row>
    <row r="61" spans="1:22" ht="60" x14ac:dyDescent="0.25">
      <c r="A61" s="119" t="s">
        <v>77</v>
      </c>
      <c r="B61" s="117" t="s">
        <v>33</v>
      </c>
      <c r="C61" s="117">
        <v>109.03</v>
      </c>
      <c r="D61" s="118">
        <f>ROUND(C61*1.1,0)</f>
        <v>120</v>
      </c>
      <c r="E61" s="118">
        <v>138</v>
      </c>
      <c r="F61" s="118">
        <v>96</v>
      </c>
      <c r="G61" s="117">
        <v>91.91</v>
      </c>
      <c r="H61" s="118">
        <f>ROUND(G61*1.1,0)</f>
        <v>101</v>
      </c>
      <c r="I61" s="118">
        <v>116</v>
      </c>
      <c r="J61" s="118">
        <v>81</v>
      </c>
      <c r="K61" s="117">
        <v>77.22</v>
      </c>
      <c r="L61" s="118">
        <f>ROUND(K61*1.1,0)</f>
        <v>85</v>
      </c>
      <c r="M61" s="118">
        <v>98</v>
      </c>
      <c r="N61" s="118">
        <v>68</v>
      </c>
      <c r="O61" s="117">
        <v>82.89</v>
      </c>
      <c r="P61" s="118">
        <f>ROUND(O61*1.1,0)</f>
        <v>91</v>
      </c>
      <c r="Q61" s="118">
        <v>105</v>
      </c>
      <c r="R61" s="118">
        <v>73</v>
      </c>
      <c r="S61" s="117">
        <v>76.91</v>
      </c>
      <c r="T61" s="118">
        <f>ROUND(S61*1.1,0)</f>
        <v>85</v>
      </c>
      <c r="U61" s="118">
        <v>98</v>
      </c>
      <c r="V61" s="118">
        <v>68</v>
      </c>
    </row>
    <row r="62" spans="1:22" ht="45" x14ac:dyDescent="0.25">
      <c r="A62" s="134" t="s">
        <v>169</v>
      </c>
      <c r="B62" s="122" t="s">
        <v>33</v>
      </c>
      <c r="C62" s="122"/>
      <c r="D62" s="123"/>
      <c r="E62" s="123"/>
      <c r="F62" s="123">
        <v>210</v>
      </c>
      <c r="G62" s="122"/>
      <c r="H62" s="123"/>
      <c r="I62" s="123"/>
      <c r="J62" s="123">
        <v>172</v>
      </c>
      <c r="K62" s="122"/>
      <c r="L62" s="123"/>
      <c r="M62" s="123"/>
      <c r="N62" s="123">
        <v>146</v>
      </c>
      <c r="O62" s="122"/>
      <c r="P62" s="123"/>
      <c r="Q62" s="123"/>
      <c r="R62" s="123">
        <v>160</v>
      </c>
      <c r="S62" s="122"/>
      <c r="T62" s="123"/>
      <c r="U62" s="123"/>
      <c r="V62" s="123">
        <v>146</v>
      </c>
    </row>
    <row r="63" spans="1:22" ht="51" customHeight="1" x14ac:dyDescent="0.25">
      <c r="A63" s="166" t="s">
        <v>574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</row>
    <row r="64" spans="1:22" ht="51" customHeight="1" x14ac:dyDescent="0.25">
      <c r="A64" s="143" t="s">
        <v>575</v>
      </c>
      <c r="B64" s="145" t="s">
        <v>33</v>
      </c>
      <c r="C64" s="145"/>
      <c r="D64" s="145"/>
      <c r="E64" s="145"/>
      <c r="F64" s="145">
        <v>330</v>
      </c>
      <c r="G64" s="145"/>
      <c r="H64" s="145"/>
      <c r="I64" s="145"/>
      <c r="J64" s="145">
        <v>275</v>
      </c>
      <c r="K64" s="145"/>
      <c r="L64" s="145"/>
      <c r="M64" s="145"/>
      <c r="N64" s="145">
        <v>234</v>
      </c>
      <c r="O64" s="145"/>
      <c r="P64" s="145"/>
      <c r="Q64" s="145"/>
      <c r="R64" s="145">
        <v>256</v>
      </c>
      <c r="S64" s="145"/>
      <c r="T64" s="145"/>
      <c r="U64" s="145"/>
      <c r="V64" s="145">
        <v>234</v>
      </c>
    </row>
  </sheetData>
  <mergeCells count="33">
    <mergeCell ref="A59:V59"/>
    <mergeCell ref="A63:V63"/>
    <mergeCell ref="F41:V41"/>
    <mergeCell ref="A42:V42"/>
    <mergeCell ref="A52:V52"/>
    <mergeCell ref="A54:V54"/>
    <mergeCell ref="A56:V56"/>
    <mergeCell ref="T7:T8"/>
    <mergeCell ref="U7:U8"/>
    <mergeCell ref="V7:V8"/>
    <mergeCell ref="A9:V9"/>
    <mergeCell ref="A23:V23"/>
    <mergeCell ref="O7:O8"/>
    <mergeCell ref="P7:P8"/>
    <mergeCell ref="Q7:Q8"/>
    <mergeCell ref="R7:R8"/>
    <mergeCell ref="S7:S8"/>
    <mergeCell ref="A5:U5"/>
    <mergeCell ref="A6:A8"/>
    <mergeCell ref="B6:B8"/>
    <mergeCell ref="C6:V6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</mergeCells>
  <conditionalFormatting sqref="C15 B6 G15 S7:U7 C7:E8 R7:R8 O7:P8 K7:M8 G7:I8 B10:B22 B33 B43 B48">
    <cfRule type="containsText" dxfId="94" priority="2" operator="containsText" text="#ЗНАЧ!"/>
    <cfRule type="containsText" dxfId="93" priority="3" operator="containsText" text="#ЗНАЧ!"/>
  </conditionalFormatting>
  <conditionalFormatting sqref="B44:B47">
    <cfRule type="containsText" dxfId="92" priority="4" operator="containsText" text="#ЗНАЧ!"/>
    <cfRule type="containsText" priority="5" operator="containsText" text="#ЗНАЧ!"/>
  </conditionalFormatting>
  <conditionalFormatting sqref="V7">
    <cfRule type="containsText" priority="6" operator="containsText" text="#ЗНАЧ!"/>
    <cfRule type="containsText" priority="7" operator="containsText" text="#ЗНАЧ!"/>
  </conditionalFormatting>
  <conditionalFormatting sqref="F7:F8">
    <cfRule type="containsText" priority="8" operator="containsText" text="#ЗНАЧ!"/>
    <cfRule type="containsText" priority="9" operator="containsText" text="#ЗНАЧ!"/>
  </conditionalFormatting>
  <conditionalFormatting sqref="Q7:Q8">
    <cfRule type="containsText" priority="10" operator="containsText" text="#ЗНАЧ!"/>
    <cfRule type="containsText" priority="11" operator="containsText" text="#ЗНАЧ!"/>
  </conditionalFormatting>
  <conditionalFormatting sqref="N7:N8">
    <cfRule type="containsText" priority="12" operator="containsText" text="#ЗНАЧ!"/>
    <cfRule type="containsText" priority="13" operator="containsText" text="#ЗНАЧ!"/>
  </conditionalFormatting>
  <conditionalFormatting sqref="J7:J8">
    <cfRule type="containsText" priority="14" operator="containsText" text="#ЗНАЧ!"/>
    <cfRule type="containsText" priority="15" operator="containsText" text="#ЗНАЧ!"/>
  </conditionalFormatting>
  <conditionalFormatting sqref="B25">
    <cfRule type="containsText" priority="16" operator="containsText" text="#ЗНАЧ!"/>
    <cfRule type="containsText" priority="17" operator="containsText" text="#ЗНАЧ!"/>
  </conditionalFormatting>
  <conditionalFormatting sqref="B26">
    <cfRule type="containsText" priority="18" operator="containsText" text="#ЗНАЧ!"/>
    <cfRule type="containsText" priority="19" operator="containsText" text="#ЗНАЧ!"/>
  </conditionalFormatting>
  <conditionalFormatting sqref="B27">
    <cfRule type="containsText" priority="20" operator="containsText" text="#ЗНАЧ!"/>
    <cfRule type="containsText" priority="21" operator="containsText" text="#ЗНАЧ!"/>
  </conditionalFormatting>
  <conditionalFormatting sqref="B28">
    <cfRule type="containsText" priority="22" operator="containsText" text="#ЗНАЧ!"/>
    <cfRule type="containsText" priority="23" operator="containsText" text="#ЗНАЧ!"/>
  </conditionalFormatting>
  <conditionalFormatting sqref="B50:C51">
    <cfRule type="containsText" priority="24" operator="containsText" text="#ЗНАЧ!"/>
    <cfRule type="containsText" priority="25" operator="containsText" text="#ЗНАЧ!"/>
  </conditionalFormatting>
  <conditionalFormatting sqref="B61:B62">
    <cfRule type="containsText" priority="26" operator="containsText" text="#ЗНАЧ!"/>
    <cfRule type="containsText" priority="27" operator="containsText" text="#ЗНАЧ!"/>
  </conditionalFormatting>
  <conditionalFormatting sqref="B53">
    <cfRule type="containsText" priority="28" operator="containsText" text="#ЗНАЧ!"/>
    <cfRule type="containsText" priority="29" operator="containsText" text="#ЗНАЧ!"/>
  </conditionalFormatting>
  <conditionalFormatting sqref="B32">
    <cfRule type="containsText" priority="30" operator="containsText" text="#ЗНАЧ!"/>
    <cfRule type="containsText" priority="31" operator="containsText" text="#ЗНАЧ!"/>
  </conditionalFormatting>
  <conditionalFormatting sqref="B35">
    <cfRule type="containsText" priority="32" operator="containsText" text="#ЗНАЧ!"/>
    <cfRule type="containsText" priority="33" operator="containsText" text="#ЗНАЧ!"/>
  </conditionalFormatting>
  <conditionalFormatting sqref="B36">
    <cfRule type="containsText" priority="34" operator="containsText" text="#ЗНАЧ!"/>
    <cfRule type="containsText" priority="35" operator="containsText" text="#ЗНАЧ!"/>
  </conditionalFormatting>
  <conditionalFormatting sqref="B24">
    <cfRule type="containsText" priority="36" operator="containsText" text="#ЗНАЧ!"/>
    <cfRule type="containsText" priority="37" operator="containsText" text="#ЗНАЧ!"/>
  </conditionalFormatting>
  <conditionalFormatting sqref="B39">
    <cfRule type="containsText" priority="38" operator="containsText" text="#ЗНАЧ!"/>
    <cfRule type="containsText" priority="39" operator="containsText" text="#ЗНАЧ!"/>
  </conditionalFormatting>
  <conditionalFormatting sqref="B41">
    <cfRule type="containsText" priority="40" operator="containsText" text="#ЗНАЧ!"/>
    <cfRule type="containsText" priority="41" operator="containsText" text="#ЗНАЧ!"/>
  </conditionalFormatting>
  <conditionalFormatting sqref="B49">
    <cfRule type="containsText" priority="42" operator="containsText" text="#ЗНАЧ!"/>
    <cfRule type="containsText" priority="43" operator="containsText" text="#ЗНАЧ!"/>
  </conditionalFormatting>
  <conditionalFormatting sqref="B30">
    <cfRule type="containsText" priority="44" operator="containsText" text="#ЗНАЧ!"/>
    <cfRule type="containsText" priority="45" operator="containsText" text="#ЗНАЧ!"/>
  </conditionalFormatting>
  <conditionalFormatting sqref="B29">
    <cfRule type="containsText" priority="46" operator="containsText" text="#ЗНАЧ!"/>
    <cfRule type="containsText" priority="47" operator="containsText" text="#ЗНАЧ!"/>
  </conditionalFormatting>
  <conditionalFormatting sqref="B64">
    <cfRule type="containsText" priority="48" operator="containsText" text="#ЗНАЧ!"/>
    <cfRule type="containsText" priority="49" operator="containsText" text="#ЗНАЧ!"/>
  </conditionalFormatting>
  <conditionalFormatting sqref="B31">
    <cfRule type="containsText" priority="50" operator="containsText" text="#ЗНАЧ!"/>
    <cfRule type="containsText" priority="51" operator="containsText" text="#ЗНАЧ!"/>
  </conditionalFormatting>
  <conditionalFormatting sqref="B34">
    <cfRule type="containsText" priority="52" operator="containsText" text="#ЗНАЧ!"/>
    <cfRule type="containsText" priority="53" operator="containsText" text="#ЗНАЧ!"/>
  </conditionalFormatting>
  <conditionalFormatting sqref="B37">
    <cfRule type="containsText" priority="54" operator="containsText" text="#ЗНАЧ!"/>
    <cfRule type="containsText" priority="55" operator="containsText" text="#ЗНАЧ!"/>
  </conditionalFormatting>
  <conditionalFormatting sqref="B38">
    <cfRule type="containsText" priority="56" operator="containsText" text="#ЗНАЧ!"/>
    <cfRule type="containsText" priority="57" operator="containsText" text="#ЗНАЧ!"/>
  </conditionalFormatting>
  <conditionalFormatting sqref="B40">
    <cfRule type="containsText" priority="58" operator="containsText" text="#ЗНАЧ!"/>
    <cfRule type="containsText" priority="59" operator="containsText" text="#ЗНАЧ!"/>
  </conditionalFormatting>
  <conditionalFormatting sqref="B55">
    <cfRule type="containsText" priority="60" operator="containsText" text="#ЗНАЧ!"/>
    <cfRule type="containsText" priority="61" operator="containsText" text="#ЗНАЧ!"/>
  </conditionalFormatting>
  <conditionalFormatting sqref="B57">
    <cfRule type="containsText" priority="62" operator="containsText" text="#ЗНАЧ!"/>
    <cfRule type="containsText" priority="63" operator="containsText" text="#ЗНАЧ!"/>
  </conditionalFormatting>
  <conditionalFormatting sqref="B58">
    <cfRule type="containsText" priority="64" operator="containsText" text="#ЗНАЧ!"/>
    <cfRule type="containsText" priority="65" operator="containsText" text="#ЗНАЧ!"/>
  </conditionalFormatting>
  <conditionalFormatting sqref="B60">
    <cfRule type="containsText" priority="66" operator="containsText" text="#ЗНАЧ!"/>
    <cfRule type="containsText" priority="67" operator="containsText" text="#ЗНАЧ!"/>
  </conditionalFormatting>
  <pageMargins left="0.25" right="0.25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K64"/>
  <sheetViews>
    <sheetView topLeftCell="A19" zoomScaleNormal="100" workbookViewId="0">
      <selection activeCell="A47" sqref="A47"/>
    </sheetView>
  </sheetViews>
  <sheetFormatPr defaultRowHeight="15.75" x14ac:dyDescent="0.25"/>
  <cols>
    <col min="1" max="1" width="37.5703125" style="25"/>
    <col min="2" max="2" width="6.42578125" style="25"/>
    <col min="3" max="3" width="6.140625" style="25"/>
    <col min="4" max="4" width="6.42578125" style="25"/>
    <col min="5" max="5" width="6.140625" style="25"/>
    <col min="6" max="6" width="6.28515625" style="25"/>
    <col min="7" max="7" width="10.140625" style="25"/>
    <col min="8" max="1025" width="6.140625" style="25"/>
  </cols>
  <sheetData>
    <row r="1" spans="1:7" x14ac:dyDescent="0.25">
      <c r="F1" s="50"/>
      <c r="G1" s="51" t="s">
        <v>247</v>
      </c>
    </row>
    <row r="2" spans="1:7" x14ac:dyDescent="0.25">
      <c r="F2" s="50"/>
      <c r="G2" s="51" t="s">
        <v>248</v>
      </c>
    </row>
    <row r="3" spans="1:7" x14ac:dyDescent="0.25">
      <c r="A3" s="52"/>
      <c r="B3" s="52"/>
      <c r="C3" s="52"/>
      <c r="D3" s="52"/>
      <c r="E3" s="52"/>
      <c r="F3" s="53"/>
      <c r="G3" s="54" t="s">
        <v>101</v>
      </c>
    </row>
    <row r="4" spans="1:7" x14ac:dyDescent="0.25">
      <c r="A4" s="52"/>
      <c r="B4" s="52"/>
      <c r="C4" s="52"/>
      <c r="D4" s="52"/>
      <c r="E4" s="52"/>
      <c r="F4" s="52"/>
      <c r="G4" s="55"/>
    </row>
    <row r="5" spans="1:7" ht="111" customHeight="1" x14ac:dyDescent="0.25">
      <c r="A5" s="147" t="s">
        <v>250</v>
      </c>
      <c r="B5" s="147"/>
      <c r="C5" s="147"/>
      <c r="D5" s="147"/>
      <c r="E5" s="147"/>
      <c r="F5" s="147"/>
    </row>
    <row r="6" spans="1:7" ht="16.5" customHeight="1" x14ac:dyDescent="0.25">
      <c r="A6" s="7" t="s">
        <v>0</v>
      </c>
      <c r="B6" s="7" t="s">
        <v>1</v>
      </c>
      <c r="C6" s="148"/>
      <c r="D6" s="148"/>
      <c r="E6" s="148"/>
      <c r="F6" s="148"/>
      <c r="G6" s="148"/>
    </row>
    <row r="7" spans="1:7" s="56" customFormat="1" ht="15" customHeight="1" x14ac:dyDescent="0.2">
      <c r="A7" s="7"/>
      <c r="B7" s="7"/>
      <c r="C7" s="149" t="s">
        <v>23</v>
      </c>
      <c r="D7" s="149" t="s">
        <v>4</v>
      </c>
      <c r="E7" s="149" t="s">
        <v>12</v>
      </c>
      <c r="F7" s="149" t="s">
        <v>27</v>
      </c>
      <c r="G7" s="7" t="s">
        <v>252</v>
      </c>
    </row>
    <row r="8" spans="1:7" s="56" customFormat="1" ht="63.75" customHeight="1" x14ac:dyDescent="0.2">
      <c r="A8" s="7"/>
      <c r="B8" s="7"/>
      <c r="C8" s="149"/>
      <c r="D8" s="149"/>
      <c r="E8" s="149"/>
      <c r="F8" s="149"/>
      <c r="G8" s="7"/>
    </row>
    <row r="9" spans="1:7" ht="55.5" customHeight="1" x14ac:dyDescent="0.25">
      <c r="A9" s="4" t="s">
        <v>486</v>
      </c>
      <c r="B9" s="4"/>
      <c r="C9" s="4"/>
      <c r="D9" s="4"/>
      <c r="E9" s="4"/>
      <c r="F9" s="4"/>
      <c r="G9" s="4"/>
    </row>
    <row r="10" spans="1:7" ht="81.75" customHeight="1" x14ac:dyDescent="0.25">
      <c r="A10" s="116" t="s">
        <v>487</v>
      </c>
      <c r="B10" s="117" t="s">
        <v>33</v>
      </c>
      <c r="C10" s="118">
        <v>84</v>
      </c>
      <c r="D10" s="118">
        <v>71</v>
      </c>
      <c r="E10" s="118">
        <v>58</v>
      </c>
      <c r="F10" s="118">
        <v>64</v>
      </c>
      <c r="G10" s="118">
        <v>58</v>
      </c>
    </row>
    <row r="11" spans="1:7" ht="60" x14ac:dyDescent="0.25">
      <c r="A11" s="119" t="s">
        <v>576</v>
      </c>
      <c r="B11" s="117" t="s">
        <v>33</v>
      </c>
      <c r="C11" s="118">
        <v>72</v>
      </c>
      <c r="D11" s="118">
        <v>61</v>
      </c>
      <c r="E11" s="118">
        <v>50</v>
      </c>
      <c r="F11" s="118">
        <v>55</v>
      </c>
      <c r="G11" s="118">
        <v>50</v>
      </c>
    </row>
    <row r="12" spans="1:7" ht="75" x14ac:dyDescent="0.25">
      <c r="A12" s="119" t="s">
        <v>255</v>
      </c>
      <c r="B12" s="117" t="s">
        <v>33</v>
      </c>
      <c r="C12" s="118">
        <v>48</v>
      </c>
      <c r="D12" s="118">
        <v>41</v>
      </c>
      <c r="E12" s="118">
        <v>33</v>
      </c>
      <c r="F12" s="118">
        <v>36</v>
      </c>
      <c r="G12" s="118">
        <v>33</v>
      </c>
    </row>
    <row r="13" spans="1:7" ht="135" x14ac:dyDescent="0.25">
      <c r="A13" s="119" t="s">
        <v>577</v>
      </c>
      <c r="B13" s="117" t="s">
        <v>33</v>
      </c>
      <c r="C13" s="118">
        <v>60</v>
      </c>
      <c r="D13" s="118">
        <v>50</v>
      </c>
      <c r="E13" s="118">
        <v>25</v>
      </c>
      <c r="F13" s="118">
        <v>45</v>
      </c>
      <c r="G13" s="118">
        <v>25</v>
      </c>
    </row>
    <row r="14" spans="1:7" ht="60" customHeight="1" x14ac:dyDescent="0.25">
      <c r="A14" s="119" t="s">
        <v>578</v>
      </c>
      <c r="B14" s="117" t="s">
        <v>33</v>
      </c>
      <c r="C14" s="118">
        <v>36</v>
      </c>
      <c r="D14" s="118">
        <v>30</v>
      </c>
      <c r="E14" s="118">
        <v>42</v>
      </c>
      <c r="F14" s="118">
        <v>27</v>
      </c>
      <c r="G14" s="118">
        <v>42</v>
      </c>
    </row>
    <row r="15" spans="1:7" ht="45" x14ac:dyDescent="0.25">
      <c r="A15" s="119" t="s">
        <v>562</v>
      </c>
      <c r="B15" s="117" t="s">
        <v>33</v>
      </c>
      <c r="C15" s="118">
        <v>60</v>
      </c>
      <c r="D15" s="118">
        <v>48</v>
      </c>
      <c r="E15" s="118">
        <v>41</v>
      </c>
      <c r="F15" s="118">
        <v>45</v>
      </c>
      <c r="G15" s="118">
        <v>41</v>
      </c>
    </row>
    <row r="16" spans="1:7" ht="90" x14ac:dyDescent="0.25">
      <c r="A16" s="119" t="s">
        <v>579</v>
      </c>
      <c r="B16" s="117" t="s">
        <v>33</v>
      </c>
      <c r="C16" s="118">
        <v>96</v>
      </c>
      <c r="D16" s="118">
        <v>80</v>
      </c>
      <c r="E16" s="118">
        <v>69</v>
      </c>
      <c r="F16" s="118">
        <v>73</v>
      </c>
      <c r="G16" s="118">
        <v>67</v>
      </c>
    </row>
    <row r="17" spans="1:7" ht="75" x14ac:dyDescent="0.25">
      <c r="A17" s="119" t="s">
        <v>580</v>
      </c>
      <c r="B17" s="117" t="s">
        <v>33</v>
      </c>
      <c r="C17" s="118">
        <v>12</v>
      </c>
      <c r="D17" s="118">
        <v>9</v>
      </c>
      <c r="E17" s="118">
        <v>8</v>
      </c>
      <c r="F17" s="118">
        <v>9</v>
      </c>
      <c r="G17" s="118">
        <v>8</v>
      </c>
    </row>
    <row r="18" spans="1:7" ht="27.75" customHeight="1" x14ac:dyDescent="0.25">
      <c r="A18" s="119" t="s">
        <v>42</v>
      </c>
      <c r="B18" s="117" t="s">
        <v>33</v>
      </c>
      <c r="C18" s="118">
        <v>120</v>
      </c>
      <c r="D18" s="118">
        <v>100</v>
      </c>
      <c r="E18" s="118">
        <v>85</v>
      </c>
      <c r="F18" s="118">
        <v>93</v>
      </c>
      <c r="G18" s="118">
        <v>85</v>
      </c>
    </row>
    <row r="19" spans="1:7" ht="75" x14ac:dyDescent="0.25">
      <c r="A19" s="119" t="s">
        <v>501</v>
      </c>
      <c r="B19" s="117" t="s">
        <v>33</v>
      </c>
      <c r="C19" s="118">
        <v>96</v>
      </c>
      <c r="D19" s="118">
        <v>80</v>
      </c>
      <c r="E19" s="118">
        <v>69</v>
      </c>
      <c r="F19" s="118">
        <v>73</v>
      </c>
      <c r="G19" s="118">
        <v>67</v>
      </c>
    </row>
    <row r="20" spans="1:7" ht="75" customHeight="1" x14ac:dyDescent="0.25">
      <c r="A20" s="120" t="s">
        <v>564</v>
      </c>
      <c r="B20" s="117" t="s">
        <v>33</v>
      </c>
      <c r="C20" s="118">
        <v>19</v>
      </c>
      <c r="D20" s="118">
        <v>22</v>
      </c>
      <c r="E20" s="118">
        <v>16</v>
      </c>
      <c r="F20" s="118">
        <v>15</v>
      </c>
      <c r="G20" s="118">
        <v>22</v>
      </c>
    </row>
    <row r="21" spans="1:7" ht="102" customHeight="1" x14ac:dyDescent="0.25">
      <c r="A21" s="121" t="s">
        <v>503</v>
      </c>
      <c r="B21" s="122" t="s">
        <v>33</v>
      </c>
      <c r="C21" s="123">
        <v>991</v>
      </c>
      <c r="D21" s="123">
        <v>826</v>
      </c>
      <c r="E21" s="123">
        <v>702</v>
      </c>
      <c r="F21" s="123">
        <v>768</v>
      </c>
      <c r="G21" s="123">
        <v>702</v>
      </c>
    </row>
    <row r="22" spans="1:7" ht="150" x14ac:dyDescent="0.25">
      <c r="A22" s="124" t="s">
        <v>581</v>
      </c>
      <c r="B22" s="125" t="s">
        <v>33</v>
      </c>
      <c r="C22" s="126">
        <v>12</v>
      </c>
      <c r="D22" s="126">
        <v>9</v>
      </c>
      <c r="E22" s="126">
        <v>8</v>
      </c>
      <c r="F22" s="126">
        <v>9</v>
      </c>
      <c r="G22" s="126">
        <v>8</v>
      </c>
    </row>
    <row r="23" spans="1:7" ht="53.25" customHeight="1" x14ac:dyDescent="0.25">
      <c r="A23" s="165" t="s">
        <v>506</v>
      </c>
      <c r="B23" s="165"/>
      <c r="C23" s="165"/>
      <c r="D23" s="165"/>
      <c r="E23" s="165"/>
      <c r="F23" s="165"/>
      <c r="G23" s="165"/>
    </row>
    <row r="24" spans="1:7" ht="81.75" customHeight="1" x14ac:dyDescent="0.25">
      <c r="A24" s="116" t="s">
        <v>487</v>
      </c>
      <c r="B24" s="117" t="s">
        <v>33</v>
      </c>
      <c r="C24" s="118">
        <v>84</v>
      </c>
      <c r="D24" s="118">
        <v>71</v>
      </c>
      <c r="E24" s="118">
        <v>58</v>
      </c>
      <c r="F24" s="118">
        <v>64</v>
      </c>
      <c r="G24" s="118">
        <v>58</v>
      </c>
    </row>
    <row r="25" spans="1:7" ht="45" x14ac:dyDescent="0.25">
      <c r="A25" s="119" t="s">
        <v>80</v>
      </c>
      <c r="B25" s="117" t="s">
        <v>33</v>
      </c>
      <c r="C25" s="118">
        <v>96</v>
      </c>
      <c r="D25" s="118">
        <v>80</v>
      </c>
      <c r="E25" s="118">
        <v>69</v>
      </c>
      <c r="F25" s="118">
        <v>73</v>
      </c>
      <c r="G25" s="118">
        <v>67</v>
      </c>
    </row>
    <row r="26" spans="1:7" ht="45" x14ac:dyDescent="0.25">
      <c r="A26" s="119" t="s">
        <v>82</v>
      </c>
      <c r="B26" s="117" t="s">
        <v>33</v>
      </c>
      <c r="C26" s="118">
        <v>12</v>
      </c>
      <c r="D26" s="118">
        <v>11</v>
      </c>
      <c r="E26" s="118">
        <v>9</v>
      </c>
      <c r="F26" s="118">
        <v>9</v>
      </c>
      <c r="G26" s="118">
        <v>9</v>
      </c>
    </row>
    <row r="27" spans="1:7" ht="45" x14ac:dyDescent="0.25">
      <c r="A27" s="119" t="s">
        <v>582</v>
      </c>
      <c r="B27" s="117" t="s">
        <v>33</v>
      </c>
      <c r="C27" s="118">
        <v>24</v>
      </c>
      <c r="D27" s="118">
        <v>21</v>
      </c>
      <c r="E27" s="118">
        <v>17</v>
      </c>
      <c r="F27" s="118">
        <v>18</v>
      </c>
      <c r="G27" s="118">
        <v>17</v>
      </c>
    </row>
    <row r="28" spans="1:7" ht="45" x14ac:dyDescent="0.25">
      <c r="A28" s="119" t="s">
        <v>84</v>
      </c>
      <c r="B28" s="117" t="s">
        <v>33</v>
      </c>
      <c r="C28" s="118">
        <v>32</v>
      </c>
      <c r="D28" s="118">
        <v>26</v>
      </c>
      <c r="E28" s="118">
        <v>23</v>
      </c>
      <c r="F28" s="118">
        <v>24</v>
      </c>
      <c r="G28" s="118">
        <v>23</v>
      </c>
    </row>
    <row r="29" spans="1:7" ht="45" x14ac:dyDescent="0.25">
      <c r="A29" s="119" t="s">
        <v>42</v>
      </c>
      <c r="B29" s="117" t="s">
        <v>33</v>
      </c>
      <c r="C29" s="118">
        <v>120</v>
      </c>
      <c r="D29" s="118">
        <v>100</v>
      </c>
      <c r="E29" s="118">
        <v>85</v>
      </c>
      <c r="F29" s="118">
        <v>93</v>
      </c>
      <c r="G29" s="118">
        <v>85</v>
      </c>
    </row>
    <row r="30" spans="1:7" ht="75" x14ac:dyDescent="0.25">
      <c r="A30" s="119" t="s">
        <v>255</v>
      </c>
      <c r="B30" s="117" t="s">
        <v>33</v>
      </c>
      <c r="C30" s="118">
        <v>48</v>
      </c>
      <c r="D30" s="118">
        <v>41</v>
      </c>
      <c r="E30" s="118">
        <v>33</v>
      </c>
      <c r="F30" s="118">
        <v>36</v>
      </c>
      <c r="G30" s="118">
        <v>33</v>
      </c>
    </row>
    <row r="31" spans="1:7" ht="135" x14ac:dyDescent="0.25">
      <c r="A31" s="119" t="s">
        <v>577</v>
      </c>
      <c r="B31" s="117" t="s">
        <v>33</v>
      </c>
      <c r="C31" s="118">
        <v>36</v>
      </c>
      <c r="D31" s="118">
        <v>30</v>
      </c>
      <c r="E31" s="118">
        <v>25</v>
      </c>
      <c r="F31" s="118">
        <v>27</v>
      </c>
      <c r="G31" s="118">
        <v>25</v>
      </c>
    </row>
    <row r="32" spans="1:7" ht="60" x14ac:dyDescent="0.25">
      <c r="A32" s="119" t="s">
        <v>287</v>
      </c>
      <c r="B32" s="117" t="s">
        <v>33</v>
      </c>
      <c r="C32" s="118">
        <v>60</v>
      </c>
      <c r="D32" s="118">
        <v>50</v>
      </c>
      <c r="E32" s="118">
        <v>42</v>
      </c>
      <c r="F32" s="118">
        <v>45</v>
      </c>
      <c r="G32" s="118">
        <v>42</v>
      </c>
    </row>
    <row r="33" spans="1:14" ht="45" x14ac:dyDescent="0.25">
      <c r="A33" s="119" t="s">
        <v>583</v>
      </c>
      <c r="B33" s="117" t="s">
        <v>33</v>
      </c>
      <c r="C33" s="118">
        <v>601</v>
      </c>
      <c r="D33" s="118">
        <v>564</v>
      </c>
      <c r="E33" s="118">
        <v>422</v>
      </c>
      <c r="F33" s="118">
        <v>454</v>
      </c>
      <c r="G33" s="118">
        <v>416</v>
      </c>
    </row>
    <row r="34" spans="1:14" ht="90" x14ac:dyDescent="0.25">
      <c r="A34" s="119" t="s">
        <v>579</v>
      </c>
      <c r="B34" s="117" t="s">
        <v>33</v>
      </c>
      <c r="C34" s="118">
        <v>96</v>
      </c>
      <c r="D34" s="118">
        <v>80</v>
      </c>
      <c r="E34" s="118">
        <v>69</v>
      </c>
      <c r="F34" s="118">
        <v>73</v>
      </c>
      <c r="G34" s="118">
        <v>67</v>
      </c>
    </row>
    <row r="35" spans="1:14" ht="33.75" customHeight="1" x14ac:dyDescent="0.25">
      <c r="A35" s="127" t="s">
        <v>584</v>
      </c>
      <c r="B35" s="128" t="s">
        <v>33</v>
      </c>
      <c r="C35" s="129">
        <v>105</v>
      </c>
      <c r="D35" s="129">
        <v>87</v>
      </c>
      <c r="E35" s="129">
        <v>74</v>
      </c>
      <c r="F35" s="129">
        <v>81</v>
      </c>
      <c r="G35" s="129">
        <v>74</v>
      </c>
      <c r="I35" s="63"/>
      <c r="J35" s="63"/>
      <c r="K35" s="63"/>
      <c r="L35" s="63"/>
      <c r="M35" s="63"/>
      <c r="N35" s="63"/>
    </row>
    <row r="36" spans="1:14" s="63" customFormat="1" ht="45.75" customHeight="1" x14ac:dyDescent="0.2">
      <c r="A36" s="127" t="s">
        <v>285</v>
      </c>
      <c r="B36" s="128" t="s">
        <v>89</v>
      </c>
      <c r="C36" s="129">
        <v>36</v>
      </c>
      <c r="D36" s="129">
        <v>27</v>
      </c>
      <c r="E36" s="129">
        <v>24</v>
      </c>
      <c r="F36" s="129">
        <v>27</v>
      </c>
      <c r="G36" s="129">
        <v>24</v>
      </c>
      <c r="I36" s="25"/>
      <c r="J36" s="25"/>
      <c r="K36" s="25"/>
      <c r="L36" s="25"/>
      <c r="M36" s="25"/>
      <c r="N36" s="25"/>
    </row>
    <row r="37" spans="1:14" ht="75" x14ac:dyDescent="0.25">
      <c r="A37" s="119" t="s">
        <v>580</v>
      </c>
      <c r="B37" s="117" t="s">
        <v>33</v>
      </c>
      <c r="C37" s="118">
        <v>12</v>
      </c>
      <c r="D37" s="118">
        <v>9</v>
      </c>
      <c r="E37" s="118">
        <v>8</v>
      </c>
      <c r="F37" s="118">
        <v>9</v>
      </c>
      <c r="G37" s="118">
        <v>8</v>
      </c>
    </row>
    <row r="38" spans="1:14" ht="75" x14ac:dyDescent="0.25">
      <c r="A38" s="119" t="s">
        <v>501</v>
      </c>
      <c r="B38" s="117" t="s">
        <v>33</v>
      </c>
      <c r="C38" s="118">
        <v>96</v>
      </c>
      <c r="D38" s="118">
        <v>80</v>
      </c>
      <c r="E38" s="118">
        <v>69</v>
      </c>
      <c r="F38" s="118">
        <v>73</v>
      </c>
      <c r="G38" s="118">
        <v>67</v>
      </c>
    </row>
    <row r="39" spans="1:14" ht="81.75" customHeight="1" x14ac:dyDescent="0.25">
      <c r="A39" s="130" t="s">
        <v>564</v>
      </c>
      <c r="B39" s="128" t="s">
        <v>33</v>
      </c>
      <c r="C39" s="132">
        <v>19</v>
      </c>
      <c r="D39" s="132">
        <v>22</v>
      </c>
      <c r="E39" s="129">
        <v>16</v>
      </c>
      <c r="F39" s="129">
        <v>15</v>
      </c>
      <c r="G39" s="129">
        <v>22</v>
      </c>
    </row>
    <row r="40" spans="1:14" ht="105.75" customHeight="1" x14ac:dyDescent="0.25">
      <c r="A40" s="121" t="s">
        <v>503</v>
      </c>
      <c r="B40" s="122" t="s">
        <v>33</v>
      </c>
      <c r="C40" s="123">
        <v>991</v>
      </c>
      <c r="D40" s="123">
        <v>826</v>
      </c>
      <c r="E40" s="123">
        <v>702</v>
      </c>
      <c r="F40" s="123">
        <v>768</v>
      </c>
      <c r="G40" s="123">
        <v>702</v>
      </c>
    </row>
    <row r="41" spans="1:14" ht="105" customHeight="1" x14ac:dyDescent="0.25">
      <c r="A41" s="127" t="s">
        <v>581</v>
      </c>
      <c r="B41" s="128" t="s">
        <v>33</v>
      </c>
      <c r="C41" s="170" t="s">
        <v>585</v>
      </c>
      <c r="D41" s="170"/>
      <c r="E41" s="170"/>
      <c r="F41" s="170"/>
      <c r="G41" s="170"/>
    </row>
    <row r="42" spans="1:14" ht="15.75" customHeight="1" x14ac:dyDescent="0.25">
      <c r="A42" s="166" t="s">
        <v>92</v>
      </c>
      <c r="B42" s="166"/>
      <c r="C42" s="166"/>
      <c r="D42" s="166"/>
      <c r="E42" s="166"/>
      <c r="F42" s="166"/>
      <c r="G42" s="166"/>
    </row>
    <row r="43" spans="1:14" ht="77.25" customHeight="1" x14ac:dyDescent="0.25">
      <c r="A43" s="124" t="s">
        <v>572</v>
      </c>
      <c r="B43" s="125" t="s">
        <v>33</v>
      </c>
      <c r="C43" s="126">
        <v>72</v>
      </c>
      <c r="D43" s="126">
        <v>60</v>
      </c>
      <c r="E43" s="126">
        <v>52</v>
      </c>
      <c r="F43" s="126">
        <v>55</v>
      </c>
      <c r="G43" s="126">
        <v>50</v>
      </c>
    </row>
    <row r="44" spans="1:14" ht="195" x14ac:dyDescent="0.25">
      <c r="A44" s="119" t="s">
        <v>524</v>
      </c>
      <c r="B44" s="117" t="s">
        <v>33</v>
      </c>
      <c r="C44" s="118">
        <v>36</v>
      </c>
      <c r="D44" s="118">
        <v>30</v>
      </c>
      <c r="E44" s="118">
        <v>25</v>
      </c>
      <c r="F44" s="118">
        <v>27</v>
      </c>
      <c r="G44" s="118">
        <v>25</v>
      </c>
    </row>
    <row r="45" spans="1:14" ht="45" x14ac:dyDescent="0.25">
      <c r="A45" s="134" t="s">
        <v>525</v>
      </c>
      <c r="B45" s="122" t="s">
        <v>33</v>
      </c>
      <c r="C45" s="135">
        <v>765</v>
      </c>
      <c r="D45" s="135">
        <v>645</v>
      </c>
      <c r="E45" s="123">
        <v>542</v>
      </c>
      <c r="F45" s="123">
        <v>593</v>
      </c>
      <c r="G45" s="123">
        <v>542</v>
      </c>
    </row>
    <row r="46" spans="1:14" ht="150" x14ac:dyDescent="0.25">
      <c r="A46" s="134" t="s">
        <v>527</v>
      </c>
      <c r="B46" s="122" t="s">
        <v>33</v>
      </c>
      <c r="C46" s="135">
        <v>124</v>
      </c>
      <c r="D46" s="135">
        <v>104</v>
      </c>
      <c r="E46" s="123">
        <v>88</v>
      </c>
      <c r="F46" s="123">
        <v>96</v>
      </c>
      <c r="G46" s="123">
        <v>88</v>
      </c>
    </row>
    <row r="47" spans="1:14" ht="45" x14ac:dyDescent="0.25">
      <c r="A47" s="127" t="s">
        <v>155</v>
      </c>
      <c r="B47" s="137" t="s">
        <v>33</v>
      </c>
      <c r="C47" s="138">
        <v>58</v>
      </c>
      <c r="D47" s="138">
        <v>48</v>
      </c>
      <c r="E47" s="129">
        <v>41</v>
      </c>
      <c r="F47" s="129">
        <v>45</v>
      </c>
      <c r="G47" s="129">
        <v>41</v>
      </c>
    </row>
    <row r="48" spans="1:14" ht="45" x14ac:dyDescent="0.25">
      <c r="A48" s="119" t="s">
        <v>528</v>
      </c>
      <c r="B48" s="117" t="s">
        <v>33</v>
      </c>
      <c r="C48" s="140">
        <v>144</v>
      </c>
      <c r="D48" s="140">
        <v>121</v>
      </c>
      <c r="E48" s="118">
        <v>102</v>
      </c>
      <c r="F48" s="118">
        <v>109</v>
      </c>
      <c r="G48" s="118">
        <v>102</v>
      </c>
    </row>
    <row r="49" spans="1:7" ht="75" x14ac:dyDescent="0.25">
      <c r="A49" s="127" t="s">
        <v>278</v>
      </c>
      <c r="B49" s="128" t="s">
        <v>33</v>
      </c>
      <c r="C49" s="129">
        <v>116</v>
      </c>
      <c r="D49" s="129">
        <v>121</v>
      </c>
      <c r="E49" s="129">
        <v>94</v>
      </c>
      <c r="F49" s="129">
        <v>86</v>
      </c>
      <c r="G49" s="129">
        <v>102</v>
      </c>
    </row>
    <row r="50" spans="1:7" ht="45" x14ac:dyDescent="0.25">
      <c r="A50" s="119" t="s">
        <v>156</v>
      </c>
      <c r="B50" s="117" t="s">
        <v>33</v>
      </c>
      <c r="C50" s="118">
        <v>319</v>
      </c>
      <c r="D50" s="118">
        <v>239</v>
      </c>
      <c r="E50" s="118">
        <v>238</v>
      </c>
      <c r="F50" s="118">
        <v>225</v>
      </c>
      <c r="G50" s="118">
        <v>218</v>
      </c>
    </row>
    <row r="51" spans="1:7" ht="150" x14ac:dyDescent="0.25">
      <c r="A51" s="119" t="s">
        <v>157</v>
      </c>
      <c r="B51" s="117" t="s">
        <v>33</v>
      </c>
      <c r="C51" s="140">
        <v>86</v>
      </c>
      <c r="D51" s="140">
        <v>79</v>
      </c>
      <c r="E51" s="118">
        <v>65</v>
      </c>
      <c r="F51" s="118">
        <v>65</v>
      </c>
      <c r="G51" s="118">
        <v>67</v>
      </c>
    </row>
    <row r="52" spans="1:7" ht="15.75" customHeight="1" x14ac:dyDescent="0.25">
      <c r="A52" s="166" t="s">
        <v>74</v>
      </c>
      <c r="B52" s="166"/>
      <c r="C52" s="166"/>
      <c r="D52" s="166"/>
      <c r="E52" s="166"/>
      <c r="F52" s="166"/>
      <c r="G52" s="166"/>
    </row>
    <row r="53" spans="1:7" ht="45" x14ac:dyDescent="0.25">
      <c r="A53" s="119" t="s">
        <v>159</v>
      </c>
      <c r="B53" s="117" t="s">
        <v>33</v>
      </c>
      <c r="C53" s="118">
        <v>144</v>
      </c>
      <c r="D53" s="118">
        <v>121</v>
      </c>
      <c r="E53" s="118">
        <v>102</v>
      </c>
      <c r="F53" s="118">
        <v>109</v>
      </c>
      <c r="G53" s="118">
        <v>102</v>
      </c>
    </row>
    <row r="54" spans="1:7" ht="15.75" customHeight="1" x14ac:dyDescent="0.25">
      <c r="A54" s="166" t="s">
        <v>163</v>
      </c>
      <c r="B54" s="166"/>
      <c r="C54" s="166"/>
      <c r="D54" s="166"/>
      <c r="E54" s="166"/>
      <c r="F54" s="166"/>
      <c r="G54" s="166"/>
    </row>
    <row r="55" spans="1:7" ht="105" x14ac:dyDescent="0.25">
      <c r="A55" s="143" t="s">
        <v>530</v>
      </c>
      <c r="B55" s="122" t="s">
        <v>33</v>
      </c>
      <c r="C55" s="145">
        <v>241</v>
      </c>
      <c r="D55" s="145">
        <v>201</v>
      </c>
      <c r="E55" s="145">
        <v>171</v>
      </c>
      <c r="F55" s="145">
        <v>187</v>
      </c>
      <c r="G55" s="145">
        <v>171</v>
      </c>
    </row>
    <row r="56" spans="1:7" ht="15.75" customHeight="1" x14ac:dyDescent="0.25">
      <c r="A56" s="166" t="s">
        <v>193</v>
      </c>
      <c r="B56" s="166"/>
      <c r="C56" s="166"/>
      <c r="D56" s="166"/>
      <c r="E56" s="166"/>
      <c r="F56" s="166"/>
      <c r="G56" s="166"/>
    </row>
    <row r="57" spans="1:7" ht="75" x14ac:dyDescent="0.25">
      <c r="A57" s="134" t="s">
        <v>531</v>
      </c>
      <c r="B57" s="122" t="s">
        <v>33</v>
      </c>
      <c r="C57" s="135">
        <v>385</v>
      </c>
      <c r="D57" s="135">
        <v>321</v>
      </c>
      <c r="E57" s="123">
        <v>273</v>
      </c>
      <c r="F57" s="123">
        <v>297</v>
      </c>
      <c r="G57" s="123">
        <v>273</v>
      </c>
    </row>
    <row r="58" spans="1:7" ht="45" x14ac:dyDescent="0.25">
      <c r="A58" s="134" t="s">
        <v>217</v>
      </c>
      <c r="B58" s="122" t="s">
        <v>33</v>
      </c>
      <c r="C58" s="135">
        <v>385</v>
      </c>
      <c r="D58" s="135">
        <v>321</v>
      </c>
      <c r="E58" s="123">
        <v>273</v>
      </c>
      <c r="F58" s="123">
        <v>297</v>
      </c>
      <c r="G58" s="123">
        <v>273</v>
      </c>
    </row>
    <row r="59" spans="1:7" ht="15.75" customHeight="1" x14ac:dyDescent="0.25">
      <c r="A59" s="166" t="s">
        <v>532</v>
      </c>
      <c r="B59" s="166"/>
      <c r="C59" s="166"/>
      <c r="D59" s="166"/>
      <c r="E59" s="166"/>
      <c r="F59" s="166"/>
      <c r="G59" s="166"/>
    </row>
    <row r="60" spans="1:7" ht="45" x14ac:dyDescent="0.25">
      <c r="A60" s="143" t="s">
        <v>218</v>
      </c>
      <c r="B60" s="122" t="s">
        <v>33</v>
      </c>
      <c r="C60" s="145">
        <v>144</v>
      </c>
      <c r="D60" s="145">
        <v>120</v>
      </c>
      <c r="E60" s="145">
        <v>102</v>
      </c>
      <c r="F60" s="145">
        <v>112</v>
      </c>
      <c r="G60" s="145">
        <v>102</v>
      </c>
    </row>
    <row r="61" spans="1:7" ht="60" x14ac:dyDescent="0.25">
      <c r="A61" s="119" t="s">
        <v>77</v>
      </c>
      <c r="B61" s="117" t="s">
        <v>33</v>
      </c>
      <c r="C61" s="118">
        <v>96</v>
      </c>
      <c r="D61" s="118">
        <v>81</v>
      </c>
      <c r="E61" s="118">
        <v>68</v>
      </c>
      <c r="F61" s="118">
        <v>73</v>
      </c>
      <c r="G61" s="118">
        <v>68</v>
      </c>
    </row>
    <row r="62" spans="1:7" ht="45" x14ac:dyDescent="0.25">
      <c r="A62" s="134" t="s">
        <v>169</v>
      </c>
      <c r="B62" s="122" t="s">
        <v>33</v>
      </c>
      <c r="C62" s="123">
        <v>210</v>
      </c>
      <c r="D62" s="123">
        <v>172</v>
      </c>
      <c r="E62" s="123">
        <v>146</v>
      </c>
      <c r="F62" s="123">
        <v>160</v>
      </c>
      <c r="G62" s="123">
        <v>146</v>
      </c>
    </row>
    <row r="63" spans="1:7" ht="51" customHeight="1" x14ac:dyDescent="0.25">
      <c r="A63" s="166" t="s">
        <v>574</v>
      </c>
      <c r="B63" s="166"/>
      <c r="C63" s="166"/>
      <c r="D63" s="166"/>
      <c r="E63" s="166"/>
      <c r="F63" s="166"/>
      <c r="G63" s="166"/>
    </row>
    <row r="64" spans="1:7" ht="51" customHeight="1" x14ac:dyDescent="0.25">
      <c r="A64" s="143" t="s">
        <v>575</v>
      </c>
      <c r="B64" s="145" t="s">
        <v>33</v>
      </c>
      <c r="C64" s="145">
        <v>330</v>
      </c>
      <c r="D64" s="145">
        <v>275</v>
      </c>
      <c r="E64" s="145">
        <v>234</v>
      </c>
      <c r="F64" s="145">
        <v>256</v>
      </c>
      <c r="G64" s="145">
        <v>234</v>
      </c>
    </row>
  </sheetData>
  <mergeCells count="18">
    <mergeCell ref="A54:G54"/>
    <mergeCell ref="A56:G56"/>
    <mergeCell ref="A59:G59"/>
    <mergeCell ref="A63:G63"/>
    <mergeCell ref="A9:G9"/>
    <mergeCell ref="A23:G23"/>
    <mergeCell ref="C41:G41"/>
    <mergeCell ref="A42:G42"/>
    <mergeCell ref="A52:G52"/>
    <mergeCell ref="A5:F5"/>
    <mergeCell ref="A6:A8"/>
    <mergeCell ref="B6:B8"/>
    <mergeCell ref="C6:G6"/>
    <mergeCell ref="C7:C8"/>
    <mergeCell ref="D7:D8"/>
    <mergeCell ref="E7:E8"/>
    <mergeCell ref="F7:F8"/>
    <mergeCell ref="G7:G8"/>
  </mergeCells>
  <conditionalFormatting sqref="B6 F7:F8 B10:B22 B33 B43 B48">
    <cfRule type="containsText" dxfId="91" priority="2" operator="containsText" text="#ЗНАЧ!"/>
    <cfRule type="containsText" dxfId="90" priority="3" operator="containsText" text="#ЗНАЧ!"/>
  </conditionalFormatting>
  <conditionalFormatting sqref="B44:B47">
    <cfRule type="containsText" dxfId="89" priority="4" operator="containsText" text="#ЗНАЧ!"/>
    <cfRule type="containsText" priority="5" operator="containsText" text="#ЗНАЧ!"/>
  </conditionalFormatting>
  <conditionalFormatting sqref="G7">
    <cfRule type="containsText" priority="6" operator="containsText" text="#ЗНАЧ!"/>
    <cfRule type="containsText" priority="7" operator="containsText" text="#ЗНАЧ!"/>
  </conditionalFormatting>
  <conditionalFormatting sqref="C7:C8">
    <cfRule type="containsText" priority="8" operator="containsText" text="#ЗНАЧ!"/>
    <cfRule type="containsText" priority="9" operator="containsText" text="#ЗНАЧ!"/>
  </conditionalFormatting>
  <conditionalFormatting sqref="E7:E8">
    <cfRule type="containsText" priority="10" operator="containsText" text="#ЗНАЧ!"/>
    <cfRule type="containsText" priority="11" operator="containsText" text="#ЗНАЧ!"/>
  </conditionalFormatting>
  <conditionalFormatting sqref="D7:D8">
    <cfRule type="containsText" priority="12" operator="containsText" text="#ЗНАЧ!"/>
    <cfRule type="containsText" priority="13" operator="containsText" text="#ЗНАЧ!"/>
  </conditionalFormatting>
  <conditionalFormatting sqref="B25">
    <cfRule type="containsText" priority="14" operator="containsText" text="#ЗНАЧ!"/>
    <cfRule type="containsText" priority="15" operator="containsText" text="#ЗНАЧ!"/>
  </conditionalFormatting>
  <conditionalFormatting sqref="B26">
    <cfRule type="containsText" priority="16" operator="containsText" text="#ЗНАЧ!"/>
    <cfRule type="containsText" priority="17" operator="containsText" text="#ЗНАЧ!"/>
  </conditionalFormatting>
  <conditionalFormatting sqref="B27">
    <cfRule type="containsText" priority="18" operator="containsText" text="#ЗНАЧ!"/>
    <cfRule type="containsText" priority="19" operator="containsText" text="#ЗНАЧ!"/>
  </conditionalFormatting>
  <conditionalFormatting sqref="B28">
    <cfRule type="containsText" priority="20" operator="containsText" text="#ЗНАЧ!"/>
    <cfRule type="containsText" priority="21" operator="containsText" text="#ЗНАЧ!"/>
  </conditionalFormatting>
  <conditionalFormatting sqref="B50:B51">
    <cfRule type="containsText" priority="22" operator="containsText" text="#ЗНАЧ!"/>
    <cfRule type="containsText" priority="23" operator="containsText" text="#ЗНАЧ!"/>
  </conditionalFormatting>
  <conditionalFormatting sqref="B61:B62">
    <cfRule type="containsText" priority="24" operator="containsText" text="#ЗНАЧ!"/>
    <cfRule type="containsText" priority="25" operator="containsText" text="#ЗНАЧ!"/>
  </conditionalFormatting>
  <conditionalFormatting sqref="B53">
    <cfRule type="containsText" priority="26" operator="containsText" text="#ЗНАЧ!"/>
    <cfRule type="containsText" priority="27" operator="containsText" text="#ЗНАЧ!"/>
  </conditionalFormatting>
  <conditionalFormatting sqref="B32">
    <cfRule type="containsText" priority="28" operator="containsText" text="#ЗНАЧ!"/>
    <cfRule type="containsText" priority="29" operator="containsText" text="#ЗНАЧ!"/>
  </conditionalFormatting>
  <conditionalFormatting sqref="B35">
    <cfRule type="containsText" priority="30" operator="containsText" text="#ЗНАЧ!"/>
    <cfRule type="containsText" priority="31" operator="containsText" text="#ЗНАЧ!"/>
  </conditionalFormatting>
  <conditionalFormatting sqref="B36">
    <cfRule type="containsText" priority="32" operator="containsText" text="#ЗНАЧ!"/>
    <cfRule type="containsText" priority="33" operator="containsText" text="#ЗНАЧ!"/>
  </conditionalFormatting>
  <conditionalFormatting sqref="B24">
    <cfRule type="containsText" priority="34" operator="containsText" text="#ЗНАЧ!"/>
    <cfRule type="containsText" priority="35" operator="containsText" text="#ЗНАЧ!"/>
  </conditionalFormatting>
  <conditionalFormatting sqref="B39">
    <cfRule type="containsText" priority="36" operator="containsText" text="#ЗНАЧ!"/>
    <cfRule type="containsText" priority="37" operator="containsText" text="#ЗНАЧ!"/>
  </conditionalFormatting>
  <conditionalFormatting sqref="B41">
    <cfRule type="containsText" priority="38" operator="containsText" text="#ЗНАЧ!"/>
    <cfRule type="containsText" priority="39" operator="containsText" text="#ЗНАЧ!"/>
  </conditionalFormatting>
  <conditionalFormatting sqref="B49">
    <cfRule type="containsText" priority="40" operator="containsText" text="#ЗНАЧ!"/>
    <cfRule type="containsText" priority="41" operator="containsText" text="#ЗНАЧ!"/>
  </conditionalFormatting>
  <conditionalFormatting sqref="B30">
    <cfRule type="containsText" priority="42" operator="containsText" text="#ЗНАЧ!"/>
    <cfRule type="containsText" dxfId="88" priority="43" operator="containsText" text="#ЗНАЧ!"/>
  </conditionalFormatting>
  <conditionalFormatting sqref="B29">
    <cfRule type="containsText" dxfId="87" priority="44" operator="containsText" text="#ЗНАЧ!"/>
    <cfRule type="containsText" dxfId="86" priority="45" operator="containsText" text="#ЗНАЧ!"/>
  </conditionalFormatting>
  <conditionalFormatting sqref="B64">
    <cfRule type="containsText" dxfId="85" priority="46" operator="containsText" text="#ЗНАЧ!"/>
    <cfRule type="containsText" dxfId="84" priority="47" operator="containsText" text="#ЗНАЧ!"/>
  </conditionalFormatting>
  <conditionalFormatting sqref="B31">
    <cfRule type="containsText" dxfId="83" priority="48" operator="containsText" text="#ЗНАЧ!"/>
    <cfRule type="containsText" dxfId="82" priority="49" operator="containsText" text="#ЗНАЧ!"/>
  </conditionalFormatting>
  <conditionalFormatting sqref="B34">
    <cfRule type="containsText" dxfId="81" priority="50" operator="containsText" text="#ЗНАЧ!"/>
    <cfRule type="containsText" dxfId="80" priority="51" operator="containsText" text="#ЗНАЧ!"/>
  </conditionalFormatting>
  <conditionalFormatting sqref="B37">
    <cfRule type="containsText" dxfId="79" priority="52" operator="containsText" text="#ЗНАЧ!"/>
    <cfRule type="containsText" dxfId="78" priority="53" operator="containsText" text="#ЗНАЧ!"/>
  </conditionalFormatting>
  <conditionalFormatting sqref="B38">
    <cfRule type="containsText" dxfId="77" priority="54" operator="containsText" text="#ЗНАЧ!"/>
    <cfRule type="containsText" dxfId="76" priority="55" operator="containsText" text="#ЗНАЧ!"/>
  </conditionalFormatting>
  <conditionalFormatting sqref="B40">
    <cfRule type="containsText" dxfId="75" priority="56" operator="containsText" text="#ЗНАЧ!"/>
    <cfRule type="containsText" dxfId="74" priority="57" operator="containsText" text="#ЗНАЧ!"/>
  </conditionalFormatting>
  <conditionalFormatting sqref="B55">
    <cfRule type="containsText" dxfId="73" priority="58" operator="containsText" text="#ЗНАЧ!"/>
    <cfRule type="containsText" dxfId="72" priority="59" operator="containsText" text="#ЗНАЧ!"/>
  </conditionalFormatting>
  <conditionalFormatting sqref="B57">
    <cfRule type="containsText" dxfId="71" priority="60" operator="containsText" text="#ЗНАЧ!"/>
    <cfRule type="containsText" dxfId="70" priority="61" operator="containsText" text="#ЗНАЧ!"/>
  </conditionalFormatting>
  <conditionalFormatting sqref="B58">
    <cfRule type="containsText" dxfId="69" priority="62" operator="containsText" text="#ЗНАЧ!"/>
    <cfRule type="containsText" dxfId="68" priority="63" operator="containsText" text="#ЗНАЧ!"/>
  </conditionalFormatting>
  <conditionalFormatting sqref="B60">
    <cfRule type="containsText" dxfId="67" priority="64" operator="containsText" text="#ЗНАЧ!"/>
    <cfRule type="containsText" dxfId="66" priority="65" operator="containsText" text="#ЗНАЧ!"/>
  </conditionalFormatting>
  <pageMargins left="0.25" right="0.25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K67"/>
  <sheetViews>
    <sheetView topLeftCell="A21" zoomScaleNormal="100" workbookViewId="0">
      <selection activeCell="A47" sqref="A47"/>
    </sheetView>
  </sheetViews>
  <sheetFormatPr defaultRowHeight="15.75" x14ac:dyDescent="0.25"/>
  <cols>
    <col min="1" max="1" width="37.5703125" style="25"/>
    <col min="2" max="2" width="6.42578125" style="25"/>
    <col min="3" max="3" width="6.140625" style="25"/>
    <col min="4" max="4" width="6.42578125" style="25"/>
    <col min="5" max="5" width="6.140625" style="25"/>
    <col min="6" max="6" width="6.28515625" style="25"/>
    <col min="7" max="7" width="10.140625" style="25"/>
    <col min="8" max="1025" width="6.140625" style="25"/>
  </cols>
  <sheetData>
    <row r="1" spans="1:12" x14ac:dyDescent="0.25">
      <c r="F1" s="50"/>
      <c r="G1" s="51" t="s">
        <v>247</v>
      </c>
    </row>
    <row r="2" spans="1:12" x14ac:dyDescent="0.25">
      <c r="F2" s="50"/>
      <c r="G2" s="51" t="s">
        <v>248</v>
      </c>
    </row>
    <row r="3" spans="1:12" x14ac:dyDescent="0.25">
      <c r="A3" s="52"/>
      <c r="B3" s="52"/>
      <c r="C3" s="52"/>
      <c r="D3" s="52"/>
      <c r="E3" s="52"/>
      <c r="F3" s="53"/>
      <c r="G3" s="54" t="s">
        <v>101</v>
      </c>
    </row>
    <row r="4" spans="1:12" x14ac:dyDescent="0.25">
      <c r="A4" s="52"/>
      <c r="B4" s="52"/>
      <c r="C4" s="52"/>
      <c r="D4" s="52"/>
      <c r="E4" s="52"/>
      <c r="F4" s="52"/>
      <c r="G4" s="55"/>
    </row>
    <row r="5" spans="1:12" ht="111" customHeight="1" x14ac:dyDescent="0.25">
      <c r="A5" s="147" t="s">
        <v>250</v>
      </c>
      <c r="B5" s="147"/>
      <c r="C5" s="147"/>
      <c r="D5" s="147"/>
      <c r="E5" s="147"/>
      <c r="F5" s="147"/>
    </row>
    <row r="6" spans="1:12" ht="16.5" customHeight="1" x14ac:dyDescent="0.25">
      <c r="A6" s="7" t="s">
        <v>0</v>
      </c>
      <c r="B6" s="7" t="s">
        <v>1</v>
      </c>
      <c r="C6" s="148"/>
      <c r="D6" s="148"/>
      <c r="E6" s="148"/>
      <c r="F6" s="148"/>
      <c r="G6" s="148"/>
    </row>
    <row r="7" spans="1:12" s="56" customFormat="1" ht="15" customHeight="1" x14ac:dyDescent="0.2">
      <c r="A7" s="7"/>
      <c r="B7" s="7"/>
      <c r="C7" s="149" t="s">
        <v>23</v>
      </c>
      <c r="D7" s="149" t="s">
        <v>4</v>
      </c>
      <c r="E7" s="149" t="s">
        <v>12</v>
      </c>
      <c r="F7" s="149" t="s">
        <v>27</v>
      </c>
      <c r="G7" s="7" t="s">
        <v>252</v>
      </c>
    </row>
    <row r="8" spans="1:12" s="56" customFormat="1" ht="63.75" customHeight="1" x14ac:dyDescent="0.2">
      <c r="A8" s="7"/>
      <c r="B8" s="7"/>
      <c r="C8" s="149"/>
      <c r="D8" s="149"/>
      <c r="E8" s="149"/>
      <c r="F8" s="149"/>
      <c r="G8" s="7"/>
    </row>
    <row r="9" spans="1:12" ht="55.5" customHeight="1" x14ac:dyDescent="0.25">
      <c r="A9" s="4" t="s">
        <v>486</v>
      </c>
      <c r="B9" s="4"/>
      <c r="C9" s="4"/>
      <c r="D9" s="4"/>
      <c r="E9" s="4"/>
      <c r="F9" s="4"/>
      <c r="G9" s="4"/>
    </row>
    <row r="10" spans="1:12" ht="81.75" customHeight="1" x14ac:dyDescent="0.25">
      <c r="A10" s="116" t="s">
        <v>487</v>
      </c>
      <c r="B10" s="117" t="s">
        <v>33</v>
      </c>
      <c r="C10" s="118">
        <v>72</v>
      </c>
      <c r="D10" s="118">
        <v>61</v>
      </c>
      <c r="E10" s="118">
        <v>50</v>
      </c>
      <c r="F10" s="118">
        <v>55</v>
      </c>
      <c r="G10" s="118">
        <v>50</v>
      </c>
      <c r="H10" s="25">
        <f t="shared" ref="H10:H20" si="0">ROUND(C10*1.054,0)</f>
        <v>76</v>
      </c>
      <c r="I10" s="25">
        <f t="shared" ref="I10:I20" si="1">ROUND(D10*1.054,0)</f>
        <v>64</v>
      </c>
      <c r="J10" s="25">
        <f t="shared" ref="J10:J20" si="2">ROUND(E10*1.054,0)</f>
        <v>53</v>
      </c>
      <c r="K10" s="25">
        <f t="shared" ref="K10:K20" si="3">ROUND(F10*1.054,0)</f>
        <v>58</v>
      </c>
      <c r="L10" s="25">
        <f t="shared" ref="L10:L20" si="4">ROUND(G10*1.054,0)</f>
        <v>53</v>
      </c>
    </row>
    <row r="11" spans="1:12" ht="45" x14ac:dyDescent="0.25">
      <c r="A11" s="119" t="s">
        <v>488</v>
      </c>
      <c r="B11" s="117" t="s">
        <v>33</v>
      </c>
      <c r="C11" s="118">
        <v>72</v>
      </c>
      <c r="D11" s="118">
        <v>61</v>
      </c>
      <c r="E11" s="118">
        <v>50</v>
      </c>
      <c r="F11" s="118">
        <v>55</v>
      </c>
      <c r="G11" s="118">
        <v>50</v>
      </c>
      <c r="H11" s="25">
        <f t="shared" si="0"/>
        <v>76</v>
      </c>
      <c r="I11" s="25">
        <f t="shared" si="1"/>
        <v>64</v>
      </c>
      <c r="J11" s="25">
        <f t="shared" si="2"/>
        <v>53</v>
      </c>
      <c r="K11" s="25">
        <f t="shared" si="3"/>
        <v>58</v>
      </c>
      <c r="L11" s="25">
        <f t="shared" si="4"/>
        <v>53</v>
      </c>
    </row>
    <row r="12" spans="1:12" ht="75" x14ac:dyDescent="0.25">
      <c r="A12" s="119" t="s">
        <v>489</v>
      </c>
      <c r="B12" s="117" t="s">
        <v>33</v>
      </c>
      <c r="C12" s="118">
        <v>48</v>
      </c>
      <c r="D12" s="118">
        <v>41</v>
      </c>
      <c r="E12" s="118">
        <v>33</v>
      </c>
      <c r="F12" s="118">
        <v>36</v>
      </c>
      <c r="G12" s="118">
        <v>33</v>
      </c>
      <c r="H12" s="25">
        <f t="shared" si="0"/>
        <v>51</v>
      </c>
      <c r="I12" s="25">
        <f t="shared" si="1"/>
        <v>43</v>
      </c>
      <c r="J12" s="25">
        <f t="shared" si="2"/>
        <v>35</v>
      </c>
      <c r="K12" s="25">
        <f t="shared" si="3"/>
        <v>38</v>
      </c>
      <c r="L12" s="25">
        <f t="shared" si="4"/>
        <v>35</v>
      </c>
    </row>
    <row r="13" spans="1:12" ht="90" x14ac:dyDescent="0.25">
      <c r="A13" s="119" t="s">
        <v>490</v>
      </c>
      <c r="B13" s="117" t="s">
        <v>33</v>
      </c>
      <c r="C13" s="118">
        <v>60</v>
      </c>
      <c r="D13" s="118">
        <v>50</v>
      </c>
      <c r="E13" s="118">
        <v>25</v>
      </c>
      <c r="F13" s="118">
        <v>45</v>
      </c>
      <c r="G13" s="118">
        <v>25</v>
      </c>
      <c r="H13" s="25">
        <f t="shared" si="0"/>
        <v>63</v>
      </c>
      <c r="I13" s="25">
        <f t="shared" si="1"/>
        <v>53</v>
      </c>
      <c r="J13" s="25">
        <f t="shared" si="2"/>
        <v>26</v>
      </c>
      <c r="K13" s="25">
        <f t="shared" si="3"/>
        <v>47</v>
      </c>
      <c r="L13" s="25">
        <f t="shared" si="4"/>
        <v>26</v>
      </c>
    </row>
    <row r="14" spans="1:12" ht="48.75" customHeight="1" x14ac:dyDescent="0.25">
      <c r="A14" s="119" t="s">
        <v>287</v>
      </c>
      <c r="B14" s="117" t="s">
        <v>33</v>
      </c>
      <c r="C14" s="118">
        <v>36</v>
      </c>
      <c r="D14" s="118">
        <v>30</v>
      </c>
      <c r="E14" s="118">
        <v>42</v>
      </c>
      <c r="F14" s="118">
        <v>27</v>
      </c>
      <c r="G14" s="118">
        <v>42</v>
      </c>
      <c r="H14" s="25">
        <f t="shared" si="0"/>
        <v>38</v>
      </c>
      <c r="I14" s="25">
        <f t="shared" si="1"/>
        <v>32</v>
      </c>
      <c r="J14" s="25">
        <f t="shared" si="2"/>
        <v>44</v>
      </c>
      <c r="K14" s="25">
        <f t="shared" si="3"/>
        <v>28</v>
      </c>
      <c r="L14" s="25">
        <f t="shared" si="4"/>
        <v>44</v>
      </c>
    </row>
    <row r="15" spans="1:12" ht="45" x14ac:dyDescent="0.25">
      <c r="A15" s="119" t="s">
        <v>562</v>
      </c>
      <c r="B15" s="117" t="s">
        <v>33</v>
      </c>
      <c r="C15" s="118">
        <v>48</v>
      </c>
      <c r="D15" s="118">
        <v>39</v>
      </c>
      <c r="E15" s="118">
        <v>33</v>
      </c>
      <c r="F15" s="118">
        <v>36</v>
      </c>
      <c r="G15" s="118">
        <v>33</v>
      </c>
      <c r="H15" s="25">
        <f t="shared" si="0"/>
        <v>51</v>
      </c>
      <c r="I15" s="25">
        <f t="shared" si="1"/>
        <v>41</v>
      </c>
      <c r="J15" s="25">
        <f t="shared" si="2"/>
        <v>35</v>
      </c>
      <c r="K15" s="25">
        <f t="shared" si="3"/>
        <v>38</v>
      </c>
      <c r="L15" s="25">
        <f t="shared" si="4"/>
        <v>35</v>
      </c>
    </row>
    <row r="16" spans="1:12" ht="60" x14ac:dyDescent="0.25">
      <c r="A16" s="119" t="s">
        <v>494</v>
      </c>
      <c r="B16" s="117" t="s">
        <v>33</v>
      </c>
      <c r="C16" s="118">
        <v>96</v>
      </c>
      <c r="D16" s="118">
        <v>80</v>
      </c>
      <c r="E16" s="118">
        <v>69</v>
      </c>
      <c r="F16" s="118">
        <v>73</v>
      </c>
      <c r="G16" s="118">
        <v>66</v>
      </c>
      <c r="H16" s="25">
        <f t="shared" si="0"/>
        <v>101</v>
      </c>
      <c r="I16" s="25">
        <f t="shared" si="1"/>
        <v>84</v>
      </c>
      <c r="J16" s="25">
        <f t="shared" si="2"/>
        <v>73</v>
      </c>
      <c r="K16" s="25">
        <f t="shared" si="3"/>
        <v>77</v>
      </c>
      <c r="L16" s="25">
        <f t="shared" si="4"/>
        <v>70</v>
      </c>
    </row>
    <row r="17" spans="1:12" ht="45" x14ac:dyDescent="0.25">
      <c r="A17" s="119" t="s">
        <v>495</v>
      </c>
      <c r="B17" s="117" t="s">
        <v>33</v>
      </c>
      <c r="C17" s="118">
        <v>12</v>
      </c>
      <c r="D17" s="118">
        <v>9</v>
      </c>
      <c r="E17" s="118">
        <v>8</v>
      </c>
      <c r="F17" s="118">
        <v>9</v>
      </c>
      <c r="G17" s="118">
        <v>8</v>
      </c>
      <c r="H17" s="25">
        <f t="shared" si="0"/>
        <v>13</v>
      </c>
      <c r="I17" s="25">
        <f t="shared" si="1"/>
        <v>9</v>
      </c>
      <c r="J17" s="25">
        <f t="shared" si="2"/>
        <v>8</v>
      </c>
      <c r="K17" s="25">
        <f t="shared" si="3"/>
        <v>9</v>
      </c>
      <c r="L17" s="25">
        <f t="shared" si="4"/>
        <v>8</v>
      </c>
    </row>
    <row r="18" spans="1:12" ht="24" customHeight="1" x14ac:dyDescent="0.25">
      <c r="A18" s="119" t="s">
        <v>563</v>
      </c>
      <c r="B18" s="117" t="s">
        <v>33</v>
      </c>
      <c r="C18" s="118">
        <v>73</v>
      </c>
      <c r="D18" s="118">
        <v>60</v>
      </c>
      <c r="E18" s="118">
        <v>50</v>
      </c>
      <c r="F18" s="118">
        <v>54</v>
      </c>
      <c r="G18" s="118">
        <v>50</v>
      </c>
      <c r="H18" s="25">
        <f t="shared" si="0"/>
        <v>77</v>
      </c>
      <c r="I18" s="25">
        <f t="shared" si="1"/>
        <v>63</v>
      </c>
      <c r="J18" s="25">
        <f t="shared" si="2"/>
        <v>53</v>
      </c>
      <c r="K18" s="25">
        <f t="shared" si="3"/>
        <v>57</v>
      </c>
      <c r="L18" s="25">
        <f t="shared" si="4"/>
        <v>53</v>
      </c>
    </row>
    <row r="19" spans="1:12" ht="75" x14ac:dyDescent="0.25">
      <c r="A19" s="119" t="s">
        <v>501</v>
      </c>
      <c r="B19" s="117" t="s">
        <v>33</v>
      </c>
      <c r="C19" s="118">
        <v>96</v>
      </c>
      <c r="D19" s="118">
        <v>80</v>
      </c>
      <c r="E19" s="118">
        <v>69</v>
      </c>
      <c r="F19" s="118">
        <v>73</v>
      </c>
      <c r="G19" s="118">
        <v>66</v>
      </c>
      <c r="H19" s="25">
        <f t="shared" si="0"/>
        <v>101</v>
      </c>
      <c r="I19" s="25">
        <f t="shared" si="1"/>
        <v>84</v>
      </c>
      <c r="J19" s="25">
        <f t="shared" si="2"/>
        <v>73</v>
      </c>
      <c r="K19" s="25">
        <f t="shared" si="3"/>
        <v>77</v>
      </c>
      <c r="L19" s="25">
        <f t="shared" si="4"/>
        <v>70</v>
      </c>
    </row>
    <row r="20" spans="1:12" ht="75" customHeight="1" x14ac:dyDescent="0.25">
      <c r="A20" s="120" t="s">
        <v>564</v>
      </c>
      <c r="B20" s="117" t="s">
        <v>33</v>
      </c>
      <c r="C20" s="118">
        <v>19</v>
      </c>
      <c r="D20" s="118">
        <v>22</v>
      </c>
      <c r="E20" s="118">
        <v>16</v>
      </c>
      <c r="F20" s="118">
        <v>15</v>
      </c>
      <c r="G20" s="118">
        <v>22</v>
      </c>
      <c r="H20" s="25">
        <f t="shared" si="0"/>
        <v>20</v>
      </c>
      <c r="I20" s="25">
        <f t="shared" si="1"/>
        <v>23</v>
      </c>
      <c r="J20" s="25">
        <f t="shared" si="2"/>
        <v>17</v>
      </c>
      <c r="K20" s="25">
        <f t="shared" si="3"/>
        <v>16</v>
      </c>
      <c r="L20" s="25">
        <f t="shared" si="4"/>
        <v>23</v>
      </c>
    </row>
    <row r="21" spans="1:12" ht="102" customHeight="1" x14ac:dyDescent="0.25">
      <c r="A21" s="121" t="s">
        <v>503</v>
      </c>
      <c r="B21" s="122" t="s">
        <v>33</v>
      </c>
      <c r="C21" s="123">
        <v>991</v>
      </c>
      <c r="D21" s="123">
        <v>826</v>
      </c>
      <c r="E21" s="123">
        <v>702</v>
      </c>
      <c r="F21" s="123">
        <v>768</v>
      </c>
      <c r="G21" s="123">
        <v>702</v>
      </c>
      <c r="H21" s="25">
        <v>495</v>
      </c>
      <c r="I21" s="25">
        <v>410</v>
      </c>
      <c r="J21" s="25">
        <v>350</v>
      </c>
      <c r="K21" s="25">
        <v>385</v>
      </c>
      <c r="L21" s="25">
        <v>350</v>
      </c>
    </row>
    <row r="22" spans="1:12" ht="135" x14ac:dyDescent="0.25">
      <c r="A22" s="124" t="s">
        <v>505</v>
      </c>
      <c r="B22" s="125" t="s">
        <v>33</v>
      </c>
      <c r="C22" s="126">
        <v>12</v>
      </c>
      <c r="D22" s="126">
        <v>9</v>
      </c>
      <c r="E22" s="126">
        <v>8</v>
      </c>
      <c r="F22" s="126">
        <v>9</v>
      </c>
      <c r="G22" s="126">
        <v>8</v>
      </c>
      <c r="H22" s="25">
        <f>ROUND(C22*1.054,0)</f>
        <v>13</v>
      </c>
      <c r="I22" s="25">
        <f>ROUND(D22*1.054,0)</f>
        <v>9</v>
      </c>
      <c r="J22" s="25">
        <f>ROUND(E22*1.054,0)</f>
        <v>8</v>
      </c>
      <c r="K22" s="25">
        <f>ROUND(F22*1.054,0)</f>
        <v>9</v>
      </c>
      <c r="L22" s="25">
        <f>ROUND(G22*1.054,0)</f>
        <v>8</v>
      </c>
    </row>
    <row r="23" spans="1:12" ht="53.25" customHeight="1" x14ac:dyDescent="0.25">
      <c r="A23" s="165" t="s">
        <v>506</v>
      </c>
      <c r="B23" s="165"/>
      <c r="C23" s="165"/>
      <c r="D23" s="165"/>
      <c r="E23" s="165"/>
      <c r="F23" s="165"/>
      <c r="G23" s="165"/>
    </row>
    <row r="24" spans="1:12" ht="81.75" customHeight="1" x14ac:dyDescent="0.25">
      <c r="A24" s="116" t="s">
        <v>487</v>
      </c>
      <c r="B24" s="117" t="s">
        <v>33</v>
      </c>
      <c r="C24" s="118">
        <v>72</v>
      </c>
      <c r="D24" s="118">
        <v>61</v>
      </c>
      <c r="E24" s="118">
        <v>50</v>
      </c>
      <c r="F24" s="118">
        <v>55</v>
      </c>
      <c r="G24" s="118">
        <v>50</v>
      </c>
      <c r="H24" s="25">
        <f t="shared" ref="H24:L25" si="5">ROUND(C24*1.054,0)</f>
        <v>76</v>
      </c>
      <c r="I24" s="25">
        <f t="shared" si="5"/>
        <v>64</v>
      </c>
      <c r="J24" s="25">
        <f t="shared" si="5"/>
        <v>53</v>
      </c>
      <c r="K24" s="25">
        <f t="shared" si="5"/>
        <v>58</v>
      </c>
      <c r="L24" s="25">
        <f t="shared" si="5"/>
        <v>53</v>
      </c>
    </row>
    <row r="25" spans="1:12" ht="45" x14ac:dyDescent="0.25">
      <c r="A25" s="119" t="s">
        <v>80</v>
      </c>
      <c r="B25" s="117" t="s">
        <v>33</v>
      </c>
      <c r="C25" s="118">
        <v>96</v>
      </c>
      <c r="D25" s="118">
        <v>80</v>
      </c>
      <c r="E25" s="118">
        <v>69</v>
      </c>
      <c r="F25" s="118">
        <v>73</v>
      </c>
      <c r="G25" s="118">
        <v>66</v>
      </c>
      <c r="H25" s="25">
        <f t="shared" si="5"/>
        <v>101</v>
      </c>
      <c r="I25" s="25">
        <f t="shared" si="5"/>
        <v>84</v>
      </c>
      <c r="J25" s="25">
        <f t="shared" si="5"/>
        <v>73</v>
      </c>
      <c r="K25" s="25">
        <f t="shared" si="5"/>
        <v>77</v>
      </c>
      <c r="L25" s="25">
        <f t="shared" si="5"/>
        <v>70</v>
      </c>
    </row>
    <row r="26" spans="1:12" ht="45" x14ac:dyDescent="0.25">
      <c r="A26" s="119" t="s">
        <v>586</v>
      </c>
      <c r="B26" s="117" t="s">
        <v>33</v>
      </c>
      <c r="C26" s="118">
        <v>8</v>
      </c>
      <c r="D26" s="118">
        <v>7</v>
      </c>
      <c r="E26" s="118">
        <v>6</v>
      </c>
      <c r="F26" s="118">
        <v>6</v>
      </c>
      <c r="G26" s="118">
        <v>6</v>
      </c>
    </row>
    <row r="27" spans="1:12" ht="45" x14ac:dyDescent="0.25">
      <c r="A27" s="119" t="s">
        <v>587</v>
      </c>
      <c r="B27" s="117" t="s">
        <v>33</v>
      </c>
      <c r="C27" s="118">
        <v>12</v>
      </c>
      <c r="D27" s="118">
        <v>11</v>
      </c>
      <c r="E27" s="118">
        <v>9</v>
      </c>
      <c r="F27" s="118">
        <v>9</v>
      </c>
      <c r="G27" s="118">
        <v>9</v>
      </c>
      <c r="H27" s="25">
        <f t="shared" ref="H27:L34" si="6">ROUND(C27*1.054,0)</f>
        <v>13</v>
      </c>
      <c r="I27" s="25">
        <f t="shared" si="6"/>
        <v>12</v>
      </c>
      <c r="J27" s="25">
        <f t="shared" si="6"/>
        <v>9</v>
      </c>
      <c r="K27" s="25">
        <f t="shared" si="6"/>
        <v>9</v>
      </c>
      <c r="L27" s="25">
        <f t="shared" si="6"/>
        <v>9</v>
      </c>
    </row>
    <row r="28" spans="1:12" ht="29.25" customHeight="1" x14ac:dyDescent="0.25">
      <c r="A28" s="119" t="s">
        <v>588</v>
      </c>
      <c r="B28" s="117" t="s">
        <v>33</v>
      </c>
      <c r="C28" s="118">
        <v>24</v>
      </c>
      <c r="D28" s="118">
        <v>21</v>
      </c>
      <c r="E28" s="118">
        <v>17</v>
      </c>
      <c r="F28" s="118">
        <v>18</v>
      </c>
      <c r="G28" s="118">
        <v>17</v>
      </c>
      <c r="H28" s="25">
        <f t="shared" si="6"/>
        <v>25</v>
      </c>
      <c r="I28" s="25">
        <f t="shared" si="6"/>
        <v>22</v>
      </c>
      <c r="J28" s="25">
        <f t="shared" si="6"/>
        <v>18</v>
      </c>
      <c r="K28" s="25">
        <f t="shared" si="6"/>
        <v>19</v>
      </c>
      <c r="L28" s="25">
        <f t="shared" si="6"/>
        <v>18</v>
      </c>
    </row>
    <row r="29" spans="1:12" ht="45" x14ac:dyDescent="0.25">
      <c r="A29" s="119" t="s">
        <v>589</v>
      </c>
      <c r="B29" s="117" t="s">
        <v>33</v>
      </c>
      <c r="C29" s="118">
        <v>36</v>
      </c>
      <c r="D29" s="118">
        <v>32</v>
      </c>
      <c r="E29" s="118">
        <v>26</v>
      </c>
      <c r="F29" s="118">
        <v>27</v>
      </c>
      <c r="G29" s="118">
        <v>26</v>
      </c>
      <c r="H29" s="25">
        <f t="shared" si="6"/>
        <v>38</v>
      </c>
      <c r="I29" s="25">
        <f t="shared" si="6"/>
        <v>34</v>
      </c>
      <c r="J29" s="25">
        <f t="shared" si="6"/>
        <v>27</v>
      </c>
      <c r="K29" s="25">
        <f t="shared" si="6"/>
        <v>28</v>
      </c>
      <c r="L29" s="25">
        <f t="shared" si="6"/>
        <v>27</v>
      </c>
    </row>
    <row r="30" spans="1:12" ht="45" x14ac:dyDescent="0.25">
      <c r="A30" s="119" t="s">
        <v>84</v>
      </c>
      <c r="B30" s="117" t="s">
        <v>33</v>
      </c>
      <c r="C30" s="118">
        <v>32</v>
      </c>
      <c r="D30" s="118">
        <v>26</v>
      </c>
      <c r="E30" s="118">
        <v>23</v>
      </c>
      <c r="F30" s="118">
        <v>24</v>
      </c>
      <c r="G30" s="118">
        <v>23</v>
      </c>
      <c r="H30" s="25">
        <f t="shared" si="6"/>
        <v>34</v>
      </c>
      <c r="I30" s="25">
        <f t="shared" si="6"/>
        <v>27</v>
      </c>
      <c r="J30" s="25">
        <f t="shared" si="6"/>
        <v>24</v>
      </c>
      <c r="K30" s="25">
        <f t="shared" si="6"/>
        <v>25</v>
      </c>
      <c r="L30" s="25">
        <f t="shared" si="6"/>
        <v>24</v>
      </c>
    </row>
    <row r="31" spans="1:12" ht="45" x14ac:dyDescent="0.25">
      <c r="A31" s="119" t="s">
        <v>563</v>
      </c>
      <c r="B31" s="117" t="s">
        <v>33</v>
      </c>
      <c r="C31" s="118">
        <v>120</v>
      </c>
      <c r="D31" s="118">
        <v>100</v>
      </c>
      <c r="E31" s="118">
        <v>85</v>
      </c>
      <c r="F31" s="118">
        <v>93</v>
      </c>
      <c r="G31" s="118">
        <v>85</v>
      </c>
      <c r="H31" s="25">
        <f t="shared" si="6"/>
        <v>126</v>
      </c>
      <c r="I31" s="25">
        <f t="shared" si="6"/>
        <v>105</v>
      </c>
      <c r="J31" s="25">
        <f t="shared" si="6"/>
        <v>90</v>
      </c>
      <c r="K31" s="25">
        <f t="shared" si="6"/>
        <v>98</v>
      </c>
      <c r="L31" s="25">
        <f t="shared" si="6"/>
        <v>90</v>
      </c>
    </row>
    <row r="32" spans="1:12" ht="75" x14ac:dyDescent="0.25">
      <c r="A32" s="119" t="s">
        <v>511</v>
      </c>
      <c r="B32" s="117" t="s">
        <v>33</v>
      </c>
      <c r="C32" s="118">
        <v>48</v>
      </c>
      <c r="D32" s="118">
        <v>41</v>
      </c>
      <c r="E32" s="118">
        <v>33</v>
      </c>
      <c r="F32" s="118">
        <v>36</v>
      </c>
      <c r="G32" s="118">
        <v>33</v>
      </c>
      <c r="H32" s="25">
        <f t="shared" si="6"/>
        <v>51</v>
      </c>
      <c r="I32" s="25">
        <f t="shared" si="6"/>
        <v>43</v>
      </c>
      <c r="J32" s="25">
        <f t="shared" si="6"/>
        <v>35</v>
      </c>
      <c r="K32" s="25">
        <f t="shared" si="6"/>
        <v>38</v>
      </c>
      <c r="L32" s="25">
        <f t="shared" si="6"/>
        <v>35</v>
      </c>
    </row>
    <row r="33" spans="1:14" ht="90" x14ac:dyDescent="0.25">
      <c r="A33" s="119" t="s">
        <v>512</v>
      </c>
      <c r="B33" s="117" t="s">
        <v>33</v>
      </c>
      <c r="C33" s="118">
        <v>36</v>
      </c>
      <c r="D33" s="118">
        <v>30</v>
      </c>
      <c r="E33" s="118">
        <v>25</v>
      </c>
      <c r="F33" s="118">
        <v>27</v>
      </c>
      <c r="G33" s="118">
        <v>25</v>
      </c>
      <c r="H33" s="25">
        <f t="shared" si="6"/>
        <v>38</v>
      </c>
      <c r="I33" s="25">
        <f t="shared" si="6"/>
        <v>32</v>
      </c>
      <c r="J33" s="25">
        <f t="shared" si="6"/>
        <v>26</v>
      </c>
      <c r="K33" s="25">
        <f t="shared" si="6"/>
        <v>28</v>
      </c>
      <c r="L33" s="25">
        <f t="shared" si="6"/>
        <v>26</v>
      </c>
    </row>
    <row r="34" spans="1:14" ht="60" x14ac:dyDescent="0.25">
      <c r="A34" s="119" t="s">
        <v>287</v>
      </c>
      <c r="B34" s="117" t="s">
        <v>33</v>
      </c>
      <c r="C34" s="118">
        <v>60</v>
      </c>
      <c r="D34" s="118">
        <v>50</v>
      </c>
      <c r="E34" s="118">
        <v>42</v>
      </c>
      <c r="F34" s="118">
        <v>45</v>
      </c>
      <c r="G34" s="118">
        <v>42</v>
      </c>
      <c r="H34" s="25">
        <f t="shared" si="6"/>
        <v>63</v>
      </c>
      <c r="I34" s="25">
        <f t="shared" si="6"/>
        <v>53</v>
      </c>
      <c r="J34" s="25">
        <f t="shared" si="6"/>
        <v>44</v>
      </c>
      <c r="K34" s="25">
        <f t="shared" si="6"/>
        <v>47</v>
      </c>
      <c r="L34" s="25">
        <f t="shared" si="6"/>
        <v>44</v>
      </c>
    </row>
    <row r="35" spans="1:14" ht="60" x14ac:dyDescent="0.25">
      <c r="A35" s="119" t="s">
        <v>590</v>
      </c>
      <c r="B35" s="117"/>
      <c r="C35" s="118"/>
      <c r="D35" s="118"/>
      <c r="E35" s="118"/>
      <c r="F35" s="118"/>
      <c r="G35" s="118"/>
      <c r="H35" s="25">
        <v>134</v>
      </c>
      <c r="I35" s="25">
        <v>112</v>
      </c>
      <c r="J35" s="25">
        <v>95</v>
      </c>
      <c r="K35" s="25">
        <v>104</v>
      </c>
      <c r="L35" s="25">
        <v>95</v>
      </c>
    </row>
    <row r="36" spans="1:14" ht="60" x14ac:dyDescent="0.25">
      <c r="A36" s="119" t="s">
        <v>591</v>
      </c>
      <c r="B36" s="117" t="s">
        <v>33</v>
      </c>
      <c r="C36" s="118">
        <v>601</v>
      </c>
      <c r="D36" s="118">
        <v>564</v>
      </c>
      <c r="E36" s="118">
        <v>422</v>
      </c>
      <c r="F36" s="118">
        <v>454</v>
      </c>
      <c r="G36" s="118">
        <v>416</v>
      </c>
      <c r="H36" s="25">
        <v>198</v>
      </c>
      <c r="I36" s="25">
        <v>165</v>
      </c>
      <c r="J36" s="25">
        <v>140</v>
      </c>
      <c r="K36" s="25">
        <v>153</v>
      </c>
      <c r="L36" s="25">
        <v>140</v>
      </c>
    </row>
    <row r="37" spans="1:14" ht="60" x14ac:dyDescent="0.25">
      <c r="A37" s="119" t="s">
        <v>494</v>
      </c>
      <c r="B37" s="117" t="s">
        <v>33</v>
      </c>
      <c r="C37" s="118">
        <v>96</v>
      </c>
      <c r="D37" s="118">
        <v>80</v>
      </c>
      <c r="E37" s="118">
        <v>69</v>
      </c>
      <c r="F37" s="118">
        <v>73</v>
      </c>
      <c r="G37" s="118">
        <v>66</v>
      </c>
      <c r="H37" s="25">
        <f>ROUND(C37*1.054,0)</f>
        <v>101</v>
      </c>
      <c r="I37" s="25">
        <f>ROUND(D37*1.054,0)</f>
        <v>84</v>
      </c>
      <c r="J37" s="25">
        <f>ROUND(E37*1.054,0)</f>
        <v>73</v>
      </c>
      <c r="K37" s="25">
        <f>ROUND(F37*1.054,0)</f>
        <v>77</v>
      </c>
      <c r="L37" s="25">
        <f>ROUND(G37*1.054,0)</f>
        <v>70</v>
      </c>
    </row>
    <row r="38" spans="1:14" ht="33.75" customHeight="1" x14ac:dyDescent="0.25">
      <c r="A38" s="127" t="s">
        <v>584</v>
      </c>
      <c r="B38" s="128" t="s">
        <v>33</v>
      </c>
      <c r="C38" s="129">
        <v>105</v>
      </c>
      <c r="D38" s="129">
        <v>87</v>
      </c>
      <c r="E38" s="129">
        <v>74</v>
      </c>
      <c r="F38" s="129">
        <v>81</v>
      </c>
      <c r="G38" s="129">
        <v>74</v>
      </c>
      <c r="H38" s="25">
        <v>21</v>
      </c>
      <c r="I38" s="25">
        <v>18</v>
      </c>
      <c r="J38" s="25">
        <v>15</v>
      </c>
      <c r="K38" s="25">
        <v>16</v>
      </c>
      <c r="L38" s="25">
        <v>15</v>
      </c>
      <c r="M38" s="63"/>
      <c r="N38" s="63"/>
    </row>
    <row r="39" spans="1:14" s="63" customFormat="1" ht="45.75" customHeight="1" x14ac:dyDescent="0.2">
      <c r="A39" s="127" t="s">
        <v>285</v>
      </c>
      <c r="B39" s="128" t="s">
        <v>89</v>
      </c>
      <c r="C39" s="129">
        <v>36</v>
      </c>
      <c r="D39" s="129">
        <v>27</v>
      </c>
      <c r="E39" s="129">
        <v>24</v>
      </c>
      <c r="F39" s="129">
        <v>27</v>
      </c>
      <c r="G39" s="129">
        <v>24</v>
      </c>
      <c r="H39" s="25">
        <f t="shared" ref="H39:L42" si="7">ROUND(C39*1.054,0)</f>
        <v>38</v>
      </c>
      <c r="I39" s="25">
        <f t="shared" si="7"/>
        <v>28</v>
      </c>
      <c r="J39" s="25">
        <f t="shared" si="7"/>
        <v>25</v>
      </c>
      <c r="K39" s="25">
        <f t="shared" si="7"/>
        <v>28</v>
      </c>
      <c r="L39" s="25">
        <f t="shared" si="7"/>
        <v>25</v>
      </c>
      <c r="M39" s="25"/>
      <c r="N39" s="25"/>
    </row>
    <row r="40" spans="1:14" ht="75" x14ac:dyDescent="0.25">
      <c r="A40" s="119" t="s">
        <v>580</v>
      </c>
      <c r="B40" s="117" t="s">
        <v>33</v>
      </c>
      <c r="C40" s="118">
        <v>12</v>
      </c>
      <c r="D40" s="118">
        <v>9</v>
      </c>
      <c r="E40" s="118">
        <v>8</v>
      </c>
      <c r="F40" s="118">
        <v>9</v>
      </c>
      <c r="G40" s="118">
        <v>8</v>
      </c>
      <c r="H40" s="25">
        <f t="shared" si="7"/>
        <v>13</v>
      </c>
      <c r="I40" s="25">
        <f t="shared" si="7"/>
        <v>9</v>
      </c>
      <c r="J40" s="25">
        <f t="shared" si="7"/>
        <v>8</v>
      </c>
      <c r="K40" s="25">
        <f t="shared" si="7"/>
        <v>9</v>
      </c>
      <c r="L40" s="25">
        <f t="shared" si="7"/>
        <v>8</v>
      </c>
    </row>
    <row r="41" spans="1:14" ht="75" x14ac:dyDescent="0.25">
      <c r="A41" s="119" t="s">
        <v>501</v>
      </c>
      <c r="B41" s="117" t="s">
        <v>33</v>
      </c>
      <c r="C41" s="118">
        <v>96</v>
      </c>
      <c r="D41" s="118">
        <v>80</v>
      </c>
      <c r="E41" s="118">
        <v>69</v>
      </c>
      <c r="F41" s="118">
        <v>73</v>
      </c>
      <c r="G41" s="118">
        <v>66</v>
      </c>
      <c r="H41" s="25">
        <f t="shared" si="7"/>
        <v>101</v>
      </c>
      <c r="I41" s="25">
        <f t="shared" si="7"/>
        <v>84</v>
      </c>
      <c r="J41" s="25">
        <f t="shared" si="7"/>
        <v>73</v>
      </c>
      <c r="K41" s="25">
        <f t="shared" si="7"/>
        <v>77</v>
      </c>
      <c r="L41" s="25">
        <f t="shared" si="7"/>
        <v>70</v>
      </c>
    </row>
    <row r="42" spans="1:14" ht="81.75" customHeight="1" x14ac:dyDescent="0.25">
      <c r="A42" s="130" t="s">
        <v>564</v>
      </c>
      <c r="B42" s="128" t="s">
        <v>33</v>
      </c>
      <c r="C42" s="132">
        <v>19</v>
      </c>
      <c r="D42" s="132">
        <v>22</v>
      </c>
      <c r="E42" s="129">
        <v>16</v>
      </c>
      <c r="F42" s="129">
        <v>15</v>
      </c>
      <c r="G42" s="129">
        <v>22</v>
      </c>
      <c r="H42" s="25">
        <f t="shared" si="7"/>
        <v>20</v>
      </c>
      <c r="I42" s="25">
        <f t="shared" si="7"/>
        <v>23</v>
      </c>
      <c r="J42" s="25">
        <f t="shared" si="7"/>
        <v>17</v>
      </c>
      <c r="K42" s="25">
        <f t="shared" si="7"/>
        <v>16</v>
      </c>
      <c r="L42" s="25">
        <f t="shared" si="7"/>
        <v>23</v>
      </c>
    </row>
    <row r="43" spans="1:14" ht="105.75" customHeight="1" x14ac:dyDescent="0.25">
      <c r="A43" s="121" t="s">
        <v>503</v>
      </c>
      <c r="B43" s="122" t="s">
        <v>33</v>
      </c>
      <c r="C43" s="123">
        <v>991</v>
      </c>
      <c r="D43" s="123">
        <v>826</v>
      </c>
      <c r="E43" s="123">
        <v>702</v>
      </c>
      <c r="F43" s="123">
        <v>768</v>
      </c>
      <c r="G43" s="123">
        <v>702</v>
      </c>
      <c r="H43" s="25">
        <v>495</v>
      </c>
      <c r="I43" s="25">
        <v>410</v>
      </c>
      <c r="J43" s="25">
        <v>350</v>
      </c>
      <c r="K43" s="25">
        <v>385</v>
      </c>
      <c r="L43" s="25">
        <v>350</v>
      </c>
    </row>
    <row r="44" spans="1:14" ht="135" x14ac:dyDescent="0.25">
      <c r="A44" s="124" t="s">
        <v>505</v>
      </c>
      <c r="B44" s="125" t="s">
        <v>33</v>
      </c>
      <c r="C44" s="126">
        <v>12</v>
      </c>
      <c r="D44" s="126">
        <v>9</v>
      </c>
      <c r="E44" s="126">
        <v>8</v>
      </c>
      <c r="F44" s="126">
        <v>9</v>
      </c>
      <c r="G44" s="126">
        <v>8</v>
      </c>
    </row>
    <row r="45" spans="1:14" ht="15.75" customHeight="1" x14ac:dyDescent="0.25">
      <c r="A45" s="166" t="s">
        <v>92</v>
      </c>
      <c r="B45" s="166"/>
      <c r="C45" s="166"/>
      <c r="D45" s="166"/>
      <c r="E45" s="166"/>
      <c r="F45" s="166"/>
      <c r="G45" s="166"/>
    </row>
    <row r="46" spans="1:14" ht="77.25" customHeight="1" x14ac:dyDescent="0.25">
      <c r="A46" s="124" t="s">
        <v>572</v>
      </c>
      <c r="B46" s="125" t="s">
        <v>33</v>
      </c>
      <c r="C46" s="126">
        <v>96</v>
      </c>
      <c r="D46" s="126">
        <v>80</v>
      </c>
      <c r="E46" s="126">
        <v>69</v>
      </c>
      <c r="F46" s="126">
        <v>73</v>
      </c>
      <c r="G46" s="126">
        <v>66</v>
      </c>
      <c r="H46" s="25">
        <f t="shared" ref="H46:L47" si="8">ROUND(C46*1.054,0)</f>
        <v>101</v>
      </c>
      <c r="I46" s="25">
        <f t="shared" si="8"/>
        <v>84</v>
      </c>
      <c r="J46" s="25">
        <f t="shared" si="8"/>
        <v>73</v>
      </c>
      <c r="K46" s="25">
        <f t="shared" si="8"/>
        <v>77</v>
      </c>
      <c r="L46" s="25">
        <f t="shared" si="8"/>
        <v>70</v>
      </c>
    </row>
    <row r="47" spans="1:14" ht="195" x14ac:dyDescent="0.25">
      <c r="A47" s="119" t="s">
        <v>524</v>
      </c>
      <c r="B47" s="117" t="s">
        <v>33</v>
      </c>
      <c r="C47" s="118">
        <v>36</v>
      </c>
      <c r="D47" s="118">
        <v>30</v>
      </c>
      <c r="E47" s="118">
        <v>25</v>
      </c>
      <c r="F47" s="118">
        <v>27</v>
      </c>
      <c r="G47" s="118">
        <v>25</v>
      </c>
      <c r="H47" s="25">
        <f t="shared" si="8"/>
        <v>38</v>
      </c>
      <c r="I47" s="25">
        <f t="shared" si="8"/>
        <v>32</v>
      </c>
      <c r="J47" s="25">
        <f t="shared" si="8"/>
        <v>26</v>
      </c>
      <c r="K47" s="25">
        <f t="shared" si="8"/>
        <v>28</v>
      </c>
      <c r="L47" s="25">
        <f t="shared" si="8"/>
        <v>26</v>
      </c>
    </row>
    <row r="48" spans="1:14" ht="60" x14ac:dyDescent="0.25">
      <c r="A48" s="134" t="s">
        <v>525</v>
      </c>
      <c r="B48" s="122" t="s">
        <v>573</v>
      </c>
      <c r="C48" s="135">
        <v>2220</v>
      </c>
      <c r="D48" s="135">
        <v>1765</v>
      </c>
      <c r="E48" s="123">
        <v>1500</v>
      </c>
      <c r="F48" s="123">
        <v>1640</v>
      </c>
      <c r="G48" s="123">
        <v>1500</v>
      </c>
    </row>
    <row r="49" spans="1:12" ht="150" x14ac:dyDescent="0.25">
      <c r="A49" s="134" t="s">
        <v>527</v>
      </c>
      <c r="B49" s="122" t="s">
        <v>33</v>
      </c>
      <c r="C49" s="135">
        <v>124</v>
      </c>
      <c r="D49" s="135">
        <v>104</v>
      </c>
      <c r="E49" s="123">
        <v>88</v>
      </c>
      <c r="F49" s="123">
        <v>96</v>
      </c>
      <c r="G49" s="123">
        <v>88</v>
      </c>
    </row>
    <row r="50" spans="1:12" ht="45" x14ac:dyDescent="0.25">
      <c r="A50" s="127" t="s">
        <v>155</v>
      </c>
      <c r="B50" s="137" t="s">
        <v>33</v>
      </c>
      <c r="C50" s="138">
        <v>58</v>
      </c>
      <c r="D50" s="138">
        <v>48</v>
      </c>
      <c r="E50" s="129">
        <v>41</v>
      </c>
      <c r="F50" s="129">
        <v>45</v>
      </c>
      <c r="G50" s="129">
        <v>41</v>
      </c>
      <c r="H50" s="25">
        <f t="shared" ref="H50:I54" si="9">ROUND(C50*1.054,0)</f>
        <v>61</v>
      </c>
      <c r="I50" s="25">
        <f t="shared" si="9"/>
        <v>51</v>
      </c>
      <c r="J50" s="25">
        <v>35</v>
      </c>
      <c r="K50" s="25">
        <v>38</v>
      </c>
      <c r="L50" s="25">
        <v>35</v>
      </c>
    </row>
    <row r="51" spans="1:12" ht="45" x14ac:dyDescent="0.25">
      <c r="A51" s="119" t="s">
        <v>528</v>
      </c>
      <c r="B51" s="117" t="s">
        <v>33</v>
      </c>
      <c r="C51" s="140">
        <v>144</v>
      </c>
      <c r="D51" s="140">
        <v>121</v>
      </c>
      <c r="E51" s="118">
        <v>102</v>
      </c>
      <c r="F51" s="118">
        <v>109</v>
      </c>
      <c r="G51" s="118">
        <v>102</v>
      </c>
      <c r="H51" s="25">
        <f t="shared" si="9"/>
        <v>152</v>
      </c>
      <c r="I51" s="25">
        <f t="shared" si="9"/>
        <v>128</v>
      </c>
      <c r="J51" s="25">
        <f t="shared" ref="J51:L54" si="10">ROUND(E51*1.054,0)</f>
        <v>108</v>
      </c>
      <c r="K51" s="25">
        <f t="shared" si="10"/>
        <v>115</v>
      </c>
      <c r="L51" s="25">
        <f t="shared" si="10"/>
        <v>108</v>
      </c>
    </row>
    <row r="52" spans="1:12" ht="75" x14ac:dyDescent="0.25">
      <c r="A52" s="127" t="s">
        <v>278</v>
      </c>
      <c r="B52" s="128" t="s">
        <v>33</v>
      </c>
      <c r="C52" s="129">
        <v>116</v>
      </c>
      <c r="D52" s="129">
        <v>121</v>
      </c>
      <c r="E52" s="129">
        <v>94</v>
      </c>
      <c r="F52" s="129">
        <v>86</v>
      </c>
      <c r="G52" s="129">
        <v>102</v>
      </c>
      <c r="H52" s="25">
        <f t="shared" si="9"/>
        <v>122</v>
      </c>
      <c r="I52" s="25">
        <f t="shared" si="9"/>
        <v>128</v>
      </c>
      <c r="J52" s="25">
        <f t="shared" si="10"/>
        <v>99</v>
      </c>
      <c r="K52" s="25">
        <f t="shared" si="10"/>
        <v>91</v>
      </c>
      <c r="L52" s="25">
        <f t="shared" si="10"/>
        <v>108</v>
      </c>
    </row>
    <row r="53" spans="1:12" ht="45" x14ac:dyDescent="0.25">
      <c r="A53" s="119" t="s">
        <v>156</v>
      </c>
      <c r="B53" s="117" t="s">
        <v>33</v>
      </c>
      <c r="C53" s="118">
        <v>319</v>
      </c>
      <c r="D53" s="118">
        <v>239</v>
      </c>
      <c r="E53" s="118">
        <v>238</v>
      </c>
      <c r="F53" s="118">
        <v>225</v>
      </c>
      <c r="G53" s="118">
        <v>218</v>
      </c>
      <c r="H53" s="25">
        <f t="shared" si="9"/>
        <v>336</v>
      </c>
      <c r="I53" s="25">
        <f t="shared" si="9"/>
        <v>252</v>
      </c>
      <c r="J53" s="25">
        <f t="shared" si="10"/>
        <v>251</v>
      </c>
      <c r="K53" s="25">
        <f t="shared" si="10"/>
        <v>237</v>
      </c>
      <c r="L53" s="25">
        <f t="shared" si="10"/>
        <v>230</v>
      </c>
    </row>
    <row r="54" spans="1:12" ht="150" x14ac:dyDescent="0.25">
      <c r="A54" s="119" t="s">
        <v>157</v>
      </c>
      <c r="B54" s="117" t="s">
        <v>33</v>
      </c>
      <c r="C54" s="140">
        <v>86</v>
      </c>
      <c r="D54" s="140">
        <v>79</v>
      </c>
      <c r="E54" s="118">
        <v>65</v>
      </c>
      <c r="F54" s="118">
        <v>65</v>
      </c>
      <c r="G54" s="118">
        <v>66</v>
      </c>
      <c r="H54" s="25">
        <f t="shared" si="9"/>
        <v>91</v>
      </c>
      <c r="I54" s="25">
        <f t="shared" si="9"/>
        <v>83</v>
      </c>
      <c r="J54" s="25">
        <f t="shared" si="10"/>
        <v>69</v>
      </c>
      <c r="K54" s="25">
        <f t="shared" si="10"/>
        <v>69</v>
      </c>
      <c r="L54" s="25">
        <f t="shared" si="10"/>
        <v>70</v>
      </c>
    </row>
    <row r="55" spans="1:12" ht="15.75" customHeight="1" x14ac:dyDescent="0.25">
      <c r="A55" s="166" t="s">
        <v>74</v>
      </c>
      <c r="B55" s="166"/>
      <c r="C55" s="166"/>
      <c r="D55" s="166"/>
      <c r="E55" s="166"/>
      <c r="F55" s="166"/>
      <c r="G55" s="166"/>
    </row>
    <row r="56" spans="1:12" ht="45" x14ac:dyDescent="0.25">
      <c r="A56" s="119" t="s">
        <v>159</v>
      </c>
      <c r="B56" s="117" t="s">
        <v>33</v>
      </c>
      <c r="C56" s="118">
        <v>144</v>
      </c>
      <c r="D56" s="118">
        <v>121</v>
      </c>
      <c r="E56" s="118">
        <v>102</v>
      </c>
      <c r="F56" s="118">
        <v>109</v>
      </c>
      <c r="G56" s="118">
        <v>102</v>
      </c>
      <c r="H56" s="25">
        <f>ROUND(C56*1.054,0)</f>
        <v>152</v>
      </c>
      <c r="I56" s="25">
        <f>ROUND(D56*1.054,0)</f>
        <v>128</v>
      </c>
      <c r="J56" s="25">
        <f>ROUND(E56*1.054,0)</f>
        <v>108</v>
      </c>
      <c r="K56" s="25">
        <f>ROUND(F56*1.054,0)</f>
        <v>115</v>
      </c>
      <c r="L56" s="25">
        <f>ROUND(G56*1.054,0)</f>
        <v>108</v>
      </c>
    </row>
    <row r="57" spans="1:12" ht="15.75" customHeight="1" x14ac:dyDescent="0.25">
      <c r="A57" s="166" t="s">
        <v>163</v>
      </c>
      <c r="B57" s="166"/>
      <c r="C57" s="166"/>
      <c r="D57" s="166"/>
      <c r="E57" s="166"/>
      <c r="F57" s="166"/>
      <c r="G57" s="166"/>
    </row>
    <row r="58" spans="1:12" ht="105" x14ac:dyDescent="0.25">
      <c r="A58" s="143" t="s">
        <v>530</v>
      </c>
      <c r="B58" s="122" t="s">
        <v>33</v>
      </c>
      <c r="C58" s="145">
        <v>241</v>
      </c>
      <c r="D58" s="145">
        <v>201</v>
      </c>
      <c r="E58" s="145">
        <v>171</v>
      </c>
      <c r="F58" s="145">
        <v>187</v>
      </c>
      <c r="G58" s="145">
        <v>145</v>
      </c>
      <c r="H58" s="25">
        <v>205</v>
      </c>
      <c r="I58" s="25">
        <v>170</v>
      </c>
      <c r="J58" s="25">
        <v>145</v>
      </c>
      <c r="K58" s="25">
        <v>157</v>
      </c>
      <c r="L58" s="25">
        <v>145</v>
      </c>
    </row>
    <row r="59" spans="1:12" ht="15.75" customHeight="1" x14ac:dyDescent="0.25">
      <c r="A59" s="166" t="s">
        <v>193</v>
      </c>
      <c r="B59" s="166"/>
      <c r="C59" s="166"/>
      <c r="D59" s="166"/>
      <c r="E59" s="166"/>
      <c r="F59" s="166"/>
      <c r="G59" s="166"/>
    </row>
    <row r="60" spans="1:12" ht="75" x14ac:dyDescent="0.25">
      <c r="A60" s="134" t="s">
        <v>531</v>
      </c>
      <c r="B60" s="122" t="s">
        <v>33</v>
      </c>
      <c r="C60" s="135">
        <v>385</v>
      </c>
      <c r="D60" s="135">
        <v>321</v>
      </c>
      <c r="E60" s="123">
        <v>273</v>
      </c>
      <c r="F60" s="123">
        <v>297</v>
      </c>
      <c r="G60" s="123">
        <v>273</v>
      </c>
    </row>
    <row r="61" spans="1:12" ht="45" x14ac:dyDescent="0.25">
      <c r="A61" s="134" t="s">
        <v>217</v>
      </c>
      <c r="B61" s="122" t="s">
        <v>33</v>
      </c>
      <c r="C61" s="135">
        <v>385</v>
      </c>
      <c r="D61" s="135">
        <v>321</v>
      </c>
      <c r="E61" s="123">
        <v>273</v>
      </c>
      <c r="F61" s="123">
        <v>297</v>
      </c>
      <c r="G61" s="123">
        <v>273</v>
      </c>
    </row>
    <row r="62" spans="1:12" ht="15.75" customHeight="1" x14ac:dyDescent="0.25">
      <c r="A62" s="166" t="s">
        <v>532</v>
      </c>
      <c r="B62" s="166"/>
      <c r="C62" s="166"/>
      <c r="D62" s="166"/>
      <c r="E62" s="166"/>
      <c r="F62" s="166"/>
      <c r="G62" s="166"/>
    </row>
    <row r="63" spans="1:12" ht="45" x14ac:dyDescent="0.25">
      <c r="A63" s="143" t="s">
        <v>218</v>
      </c>
      <c r="B63" s="122" t="s">
        <v>33</v>
      </c>
      <c r="C63" s="145">
        <v>144</v>
      </c>
      <c r="D63" s="145">
        <v>120</v>
      </c>
      <c r="E63" s="145">
        <v>102</v>
      </c>
      <c r="F63" s="145">
        <v>112</v>
      </c>
      <c r="G63" s="145">
        <v>102</v>
      </c>
    </row>
    <row r="64" spans="1:12" ht="60" x14ac:dyDescent="0.25">
      <c r="A64" s="119" t="s">
        <v>77</v>
      </c>
      <c r="B64" s="117" t="s">
        <v>33</v>
      </c>
      <c r="C64" s="118">
        <v>96</v>
      </c>
      <c r="D64" s="118">
        <v>81</v>
      </c>
      <c r="E64" s="118">
        <v>68</v>
      </c>
      <c r="F64" s="118">
        <v>73</v>
      </c>
      <c r="G64" s="118">
        <v>68</v>
      </c>
      <c r="H64" s="25">
        <f>ROUND(C64*1.054,0)</f>
        <v>101</v>
      </c>
      <c r="I64" s="25">
        <f>ROUND(D64*1.054,0)</f>
        <v>85</v>
      </c>
      <c r="J64" s="25">
        <f>ROUND(E64*1.054,0)</f>
        <v>72</v>
      </c>
      <c r="K64" s="25">
        <f>ROUND(F64*1.054,0)</f>
        <v>77</v>
      </c>
      <c r="L64" s="25">
        <f>ROUND(G64*1.054,0)</f>
        <v>72</v>
      </c>
    </row>
    <row r="65" spans="1:12" ht="45" x14ac:dyDescent="0.25">
      <c r="A65" s="134" t="s">
        <v>169</v>
      </c>
      <c r="B65" s="122" t="s">
        <v>33</v>
      </c>
      <c r="C65" s="123">
        <v>210</v>
      </c>
      <c r="D65" s="123">
        <v>172</v>
      </c>
      <c r="E65" s="123">
        <v>146</v>
      </c>
      <c r="F65" s="123">
        <v>160</v>
      </c>
      <c r="G65" s="123">
        <v>146</v>
      </c>
    </row>
    <row r="66" spans="1:12" ht="51" customHeight="1" x14ac:dyDescent="0.25">
      <c r="A66" s="166" t="s">
        <v>574</v>
      </c>
      <c r="B66" s="166"/>
      <c r="C66" s="166"/>
      <c r="D66" s="166"/>
      <c r="E66" s="166"/>
      <c r="F66" s="166"/>
      <c r="G66" s="166"/>
    </row>
    <row r="67" spans="1:12" ht="51" customHeight="1" x14ac:dyDescent="0.25">
      <c r="A67" s="143" t="s">
        <v>575</v>
      </c>
      <c r="B67" s="145" t="s">
        <v>33</v>
      </c>
      <c r="C67" s="145">
        <v>330</v>
      </c>
      <c r="D67" s="145">
        <v>275</v>
      </c>
      <c r="E67" s="145">
        <v>234</v>
      </c>
      <c r="F67" s="145">
        <v>256</v>
      </c>
      <c r="G67" s="145">
        <v>234</v>
      </c>
      <c r="H67" s="25">
        <v>205</v>
      </c>
      <c r="I67" s="25">
        <v>170</v>
      </c>
      <c r="J67" s="25">
        <v>145</v>
      </c>
      <c r="K67" s="25">
        <v>157</v>
      </c>
      <c r="L67" s="25">
        <v>145</v>
      </c>
    </row>
  </sheetData>
  <mergeCells count="17">
    <mergeCell ref="A59:G59"/>
    <mergeCell ref="A62:G62"/>
    <mergeCell ref="A66:G66"/>
    <mergeCell ref="A9:G9"/>
    <mergeCell ref="A23:G23"/>
    <mergeCell ref="A45:G45"/>
    <mergeCell ref="A55:G55"/>
    <mergeCell ref="A57:G57"/>
    <mergeCell ref="A5:F5"/>
    <mergeCell ref="A6:A8"/>
    <mergeCell ref="B6:B8"/>
    <mergeCell ref="C6:G6"/>
    <mergeCell ref="C7:C8"/>
    <mergeCell ref="D7:D8"/>
    <mergeCell ref="E7:E8"/>
    <mergeCell ref="F7:F8"/>
    <mergeCell ref="G7:G8"/>
  </mergeCells>
  <conditionalFormatting sqref="B6 F7:F8 B10:B22 B36 B46 B51">
    <cfRule type="containsText" dxfId="65" priority="2" operator="containsText" text="#ЗНАЧ!"/>
    <cfRule type="containsText" dxfId="64" priority="3" operator="containsText" text="#ЗНАЧ!"/>
  </conditionalFormatting>
  <conditionalFormatting sqref="B47:B50">
    <cfRule type="containsText" dxfId="63" priority="4" operator="containsText" text="#ЗНАЧ!"/>
    <cfRule type="containsText" dxfId="62" priority="5" operator="containsText" text="#ЗНАЧ!"/>
  </conditionalFormatting>
  <conditionalFormatting sqref="G7">
    <cfRule type="containsText" dxfId="61" priority="6" operator="containsText" text="#ЗНАЧ!"/>
    <cfRule type="containsText" dxfId="60" priority="7" operator="containsText" text="#ЗНАЧ!"/>
  </conditionalFormatting>
  <conditionalFormatting sqref="C7:C8">
    <cfRule type="containsText" dxfId="59" priority="8" operator="containsText" text="#ЗНАЧ!"/>
    <cfRule type="containsText" dxfId="58" priority="9" operator="containsText" text="#ЗНАЧ!"/>
  </conditionalFormatting>
  <conditionalFormatting sqref="E7:E8">
    <cfRule type="containsText" dxfId="57" priority="10" operator="containsText" text="#ЗНАЧ!"/>
    <cfRule type="containsText" dxfId="56" priority="11" operator="containsText" text="#ЗНАЧ!"/>
  </conditionalFormatting>
  <conditionalFormatting sqref="D7:D8">
    <cfRule type="containsText" dxfId="55" priority="12" operator="containsText" text="#ЗНАЧ!"/>
    <cfRule type="containsText" dxfId="54" priority="13" operator="containsText" text="#ЗНАЧ!"/>
  </conditionalFormatting>
  <conditionalFormatting sqref="B25:B26">
    <cfRule type="containsText" dxfId="53" priority="14" operator="containsText" text="#ЗНАЧ!"/>
    <cfRule type="containsText" dxfId="52" priority="15" operator="containsText" text="#ЗНАЧ!"/>
  </conditionalFormatting>
  <conditionalFormatting sqref="B27">
    <cfRule type="containsText" dxfId="51" priority="16" operator="containsText" text="#ЗНАЧ!"/>
    <cfRule type="containsText" dxfId="50" priority="17" operator="containsText" text="#ЗНАЧ!"/>
  </conditionalFormatting>
  <conditionalFormatting sqref="B29">
    <cfRule type="containsText" dxfId="49" priority="18" operator="containsText" text="#ЗНАЧ!"/>
    <cfRule type="containsText" dxfId="48" priority="19" operator="containsText" text="#ЗНАЧ!"/>
  </conditionalFormatting>
  <conditionalFormatting sqref="B30">
    <cfRule type="containsText" dxfId="47" priority="20" operator="containsText" text="#ЗНАЧ!"/>
    <cfRule type="containsText" dxfId="46" priority="21" operator="containsText" text="#ЗНАЧ!"/>
  </conditionalFormatting>
  <conditionalFormatting sqref="B53:B54">
    <cfRule type="containsText" dxfId="45" priority="22" operator="containsText" text="#ЗНАЧ!"/>
    <cfRule type="containsText" dxfId="44" priority="23" operator="containsText" text="#ЗНАЧ!"/>
  </conditionalFormatting>
  <conditionalFormatting sqref="B64:B65">
    <cfRule type="containsText" dxfId="43" priority="24" operator="containsText" text="#ЗНАЧ!"/>
    <cfRule type="containsText" dxfId="42" priority="25" operator="containsText" text="#ЗНАЧ!"/>
  </conditionalFormatting>
  <conditionalFormatting sqref="B56">
    <cfRule type="containsText" dxfId="41" priority="26" operator="containsText" text="#ЗНАЧ!"/>
    <cfRule type="containsText" dxfId="40" priority="27" operator="containsText" text="#ЗНАЧ!"/>
  </conditionalFormatting>
  <conditionalFormatting sqref="B34:B35">
    <cfRule type="containsText" dxfId="39" priority="28" operator="containsText" text="#ЗНАЧ!"/>
    <cfRule type="containsText" dxfId="38" priority="29" operator="containsText" text="#ЗНАЧ!"/>
  </conditionalFormatting>
  <conditionalFormatting sqref="B38">
    <cfRule type="containsText" dxfId="37" priority="30" operator="containsText" text="#ЗНАЧ!"/>
    <cfRule type="containsText" dxfId="36" priority="31" operator="containsText" text="#ЗНАЧ!"/>
  </conditionalFormatting>
  <conditionalFormatting sqref="B39">
    <cfRule type="containsText" dxfId="35" priority="32" operator="containsText" text="#ЗНАЧ!"/>
    <cfRule type="containsText" dxfId="34" priority="33" operator="containsText" text="#ЗНАЧ!"/>
  </conditionalFormatting>
  <conditionalFormatting sqref="B24">
    <cfRule type="containsText" dxfId="33" priority="34" operator="containsText" text="#ЗНАЧ!"/>
    <cfRule type="containsText" dxfId="32" priority="35" operator="containsText" text="#ЗНАЧ!"/>
  </conditionalFormatting>
  <conditionalFormatting sqref="B42">
    <cfRule type="containsText" dxfId="31" priority="36" operator="containsText" text="#ЗНАЧ!"/>
    <cfRule type="containsText" dxfId="30" priority="37" operator="containsText" text="#ЗНАЧ!"/>
  </conditionalFormatting>
  <conditionalFormatting sqref="B52">
    <cfRule type="containsText" dxfId="29" priority="38" operator="containsText" text="#ЗНАЧ!"/>
    <cfRule type="containsText" dxfId="28" priority="39" operator="containsText" text="#ЗНАЧ!"/>
  </conditionalFormatting>
  <conditionalFormatting sqref="B32">
    <cfRule type="containsText" dxfId="27" priority="40" operator="containsText" text="#ЗНАЧ!"/>
    <cfRule type="containsText" dxfId="26" priority="41" operator="containsText" text="#ЗНАЧ!"/>
  </conditionalFormatting>
  <conditionalFormatting sqref="B31">
    <cfRule type="containsText" dxfId="25" priority="42" operator="containsText" text="#ЗНАЧ!"/>
    <cfRule type="containsText" dxfId="24" priority="43" operator="containsText" text="#ЗНАЧ!"/>
  </conditionalFormatting>
  <conditionalFormatting sqref="B67">
    <cfRule type="containsText" dxfId="23" priority="44" operator="containsText" text="#ЗНАЧ!"/>
    <cfRule type="containsText" dxfId="22" priority="45" operator="containsText" text="#ЗНАЧ!"/>
  </conditionalFormatting>
  <conditionalFormatting sqref="B33">
    <cfRule type="containsText" dxfId="21" priority="46" operator="containsText" text="#ЗНАЧ!"/>
    <cfRule type="containsText" dxfId="20" priority="47" operator="containsText" text="#ЗНАЧ!"/>
  </conditionalFormatting>
  <conditionalFormatting sqref="B37">
    <cfRule type="containsText" dxfId="19" priority="48" operator="containsText" text="#ЗНАЧ!"/>
    <cfRule type="containsText" dxfId="18" priority="49" operator="containsText" text="#ЗНАЧ!"/>
  </conditionalFormatting>
  <conditionalFormatting sqref="B40">
    <cfRule type="containsText" dxfId="17" priority="50" operator="containsText" text="#ЗНАЧ!"/>
    <cfRule type="containsText" dxfId="16" priority="51" operator="containsText" text="#ЗНАЧ!"/>
  </conditionalFormatting>
  <conditionalFormatting sqref="B41">
    <cfRule type="containsText" dxfId="15" priority="52" operator="containsText" text="#ЗНАЧ!"/>
    <cfRule type="containsText" dxfId="14" priority="53" operator="containsText" text="#ЗНАЧ!"/>
  </conditionalFormatting>
  <conditionalFormatting sqref="B43">
    <cfRule type="containsText" dxfId="13" priority="54" operator="containsText" text="#ЗНАЧ!"/>
    <cfRule type="containsText" dxfId="12" priority="55" operator="containsText" text="#ЗНАЧ!"/>
  </conditionalFormatting>
  <conditionalFormatting sqref="B58">
    <cfRule type="containsText" dxfId="11" priority="56" operator="containsText" text="#ЗНАЧ!"/>
    <cfRule type="containsText" dxfId="10" priority="57" operator="containsText" text="#ЗНАЧ!"/>
  </conditionalFormatting>
  <conditionalFormatting sqref="B60">
    <cfRule type="containsText" dxfId="9" priority="58" operator="containsText" text="#ЗНАЧ!"/>
    <cfRule type="containsText" dxfId="8" priority="59" operator="containsText" text="#ЗНАЧ!"/>
  </conditionalFormatting>
  <conditionalFormatting sqref="B61">
    <cfRule type="containsText" dxfId="7" priority="60" operator="containsText" text="#ЗНАЧ!"/>
    <cfRule type="containsText" dxfId="6" priority="61" operator="containsText" text="#ЗНАЧ!"/>
  </conditionalFormatting>
  <conditionalFormatting sqref="B63">
    <cfRule type="containsText" dxfId="5" priority="62" operator="containsText" text="#ЗНАЧ!"/>
    <cfRule type="containsText" dxfId="4" priority="63" operator="containsText" text="#ЗНАЧ!"/>
  </conditionalFormatting>
  <conditionalFormatting sqref="B28">
    <cfRule type="containsText" dxfId="3" priority="64" operator="containsText" text="#ЗНАЧ!"/>
    <cfRule type="containsText" dxfId="2" priority="65" operator="containsText" text="#ЗНАЧ!"/>
  </conditionalFormatting>
  <conditionalFormatting sqref="B44">
    <cfRule type="containsText" dxfId="1" priority="66" operator="containsText" text="#ЗНАЧ!"/>
    <cfRule type="containsText" dxfId="0" priority="67" operator="containsText" text="#ЗНАЧ!"/>
  </conditionalFormatting>
  <pageMargins left="0.25" right="0.25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LZ252"/>
  <sheetViews>
    <sheetView tabSelected="1" zoomScaleNormal="100" workbookViewId="0">
      <selection activeCell="E252" sqref="E252"/>
    </sheetView>
  </sheetViews>
  <sheetFormatPr defaultRowHeight="15.75" x14ac:dyDescent="0.25"/>
  <cols>
    <col min="1" max="1" width="41.7109375" style="25"/>
    <col min="2" max="2" width="17.85546875" style="25"/>
    <col min="3" max="3" width="11" style="25"/>
    <col min="4" max="4" width="12.28515625" style="25"/>
    <col min="5" max="5" width="21.7109375" style="26"/>
    <col min="6" max="1014" width="6.140625" style="25"/>
    <col min="1015" max="1017" width="6.42578125"/>
    <col min="1018" max="1021" width="6.140625"/>
    <col min="1022" max="1025" width="6.42578125"/>
  </cols>
  <sheetData>
    <row r="1" spans="1:5" x14ac:dyDescent="0.25">
      <c r="A1" s="27"/>
      <c r="B1" s="27"/>
      <c r="C1" s="27"/>
      <c r="D1" s="27"/>
      <c r="E1" s="28"/>
    </row>
    <row r="2" spans="1:5" x14ac:dyDescent="0.25">
      <c r="A2" s="10"/>
      <c r="B2" s="10"/>
      <c r="C2" s="27"/>
      <c r="D2" s="27"/>
      <c r="E2" s="28" t="s">
        <v>99</v>
      </c>
    </row>
    <row r="3" spans="1:5" ht="26.25" x14ac:dyDescent="0.25">
      <c r="A3" s="29"/>
      <c r="B3" s="29"/>
      <c r="C3" s="29"/>
      <c r="D3" s="29"/>
      <c r="E3" s="28" t="s">
        <v>100</v>
      </c>
    </row>
    <row r="4" spans="1:5" x14ac:dyDescent="0.25">
      <c r="D4" s="9" t="s">
        <v>101</v>
      </c>
      <c r="E4" s="9"/>
    </row>
    <row r="5" spans="1:5" ht="58.5" customHeight="1" x14ac:dyDescent="0.25">
      <c r="A5" s="8" t="s">
        <v>102</v>
      </c>
      <c r="B5" s="8"/>
      <c r="C5" s="8"/>
      <c r="D5" s="8"/>
      <c r="E5" s="8"/>
    </row>
    <row r="6" spans="1:5" ht="15" customHeight="1" x14ac:dyDescent="0.25">
      <c r="A6" s="7" t="s">
        <v>0</v>
      </c>
      <c r="B6" s="7" t="s">
        <v>1</v>
      </c>
      <c r="C6" s="6" t="s">
        <v>103</v>
      </c>
      <c r="D6" s="6" t="s">
        <v>104</v>
      </c>
      <c r="E6" s="6" t="s">
        <v>105</v>
      </c>
    </row>
    <row r="7" spans="1:5" ht="61.5" customHeight="1" x14ac:dyDescent="0.25">
      <c r="A7" s="7"/>
      <c r="B7" s="7"/>
      <c r="C7" s="6"/>
      <c r="D7" s="6"/>
      <c r="E7" s="6"/>
    </row>
    <row r="8" spans="1:5" ht="101.25" customHeight="1" x14ac:dyDescent="0.25">
      <c r="A8" s="5" t="s">
        <v>106</v>
      </c>
      <c r="B8" s="5"/>
      <c r="C8" s="5"/>
      <c r="D8" s="5"/>
      <c r="E8" s="5"/>
    </row>
    <row r="9" spans="1:5" ht="15.75" customHeight="1" x14ac:dyDescent="0.25">
      <c r="A9" s="4" t="s">
        <v>107</v>
      </c>
      <c r="B9" s="4"/>
      <c r="C9" s="4"/>
      <c r="D9" s="4"/>
      <c r="E9" s="4"/>
    </row>
    <row r="10" spans="1:5" ht="60" x14ac:dyDescent="0.25">
      <c r="A10" s="30" t="s">
        <v>108</v>
      </c>
      <c r="B10" s="31" t="s">
        <v>109</v>
      </c>
      <c r="C10" s="32">
        <v>127</v>
      </c>
      <c r="D10" s="32">
        <v>99</v>
      </c>
      <c r="E10" s="32">
        <v>87</v>
      </c>
    </row>
    <row r="11" spans="1:5" ht="90" x14ac:dyDescent="0.25">
      <c r="A11" s="30" t="s">
        <v>110</v>
      </c>
      <c r="B11" s="31" t="s">
        <v>109</v>
      </c>
      <c r="C11" s="32">
        <v>101</v>
      </c>
      <c r="D11" s="32">
        <v>79</v>
      </c>
      <c r="E11" s="32">
        <v>69</v>
      </c>
    </row>
    <row r="12" spans="1:5" ht="75" x14ac:dyDescent="0.25">
      <c r="A12" s="30" t="s">
        <v>111</v>
      </c>
      <c r="B12" s="31" t="s">
        <v>112</v>
      </c>
      <c r="C12" s="32">
        <v>439</v>
      </c>
      <c r="D12" s="32">
        <v>343</v>
      </c>
      <c r="E12" s="32">
        <v>304</v>
      </c>
    </row>
    <row r="13" spans="1:5" ht="75" x14ac:dyDescent="0.25">
      <c r="A13" s="30" t="s">
        <v>113</v>
      </c>
      <c r="B13" s="31" t="s">
        <v>112</v>
      </c>
      <c r="C13" s="32">
        <v>408</v>
      </c>
      <c r="D13" s="32">
        <v>318</v>
      </c>
      <c r="E13" s="32">
        <v>282</v>
      </c>
    </row>
    <row r="14" spans="1:5" ht="195" x14ac:dyDescent="0.25">
      <c r="A14" s="30" t="s">
        <v>114</v>
      </c>
      <c r="B14" s="31" t="s">
        <v>115</v>
      </c>
      <c r="C14" s="32">
        <v>172</v>
      </c>
      <c r="D14" s="32">
        <v>135</v>
      </c>
      <c r="E14" s="32">
        <v>119</v>
      </c>
    </row>
    <row r="15" spans="1:5" ht="195" x14ac:dyDescent="0.25">
      <c r="A15" s="30" t="s">
        <v>116</v>
      </c>
      <c r="B15" s="31" t="s">
        <v>115</v>
      </c>
      <c r="C15" s="32">
        <v>160</v>
      </c>
      <c r="D15" s="32">
        <v>124</v>
      </c>
      <c r="E15" s="32">
        <v>110</v>
      </c>
    </row>
    <row r="16" spans="1:5" ht="60" x14ac:dyDescent="0.25">
      <c r="A16" s="30" t="s">
        <v>117</v>
      </c>
      <c r="B16" s="31" t="s">
        <v>118</v>
      </c>
      <c r="C16" s="32">
        <v>221</v>
      </c>
      <c r="D16" s="32">
        <v>173</v>
      </c>
      <c r="E16" s="32">
        <v>153</v>
      </c>
    </row>
    <row r="17" spans="1:5" ht="60" x14ac:dyDescent="0.25">
      <c r="A17" s="30" t="s">
        <v>119</v>
      </c>
      <c r="B17" s="31" t="s">
        <v>118</v>
      </c>
      <c r="C17" s="32">
        <v>148</v>
      </c>
      <c r="D17" s="32">
        <v>116</v>
      </c>
      <c r="E17" s="32">
        <v>103</v>
      </c>
    </row>
    <row r="18" spans="1:5" ht="60" x14ac:dyDescent="0.25">
      <c r="A18" s="30" t="s">
        <v>120</v>
      </c>
      <c r="B18" s="31" t="s">
        <v>118</v>
      </c>
      <c r="C18" s="32">
        <v>19</v>
      </c>
      <c r="D18" s="32">
        <v>15</v>
      </c>
      <c r="E18" s="32">
        <v>13</v>
      </c>
    </row>
    <row r="19" spans="1:5" ht="60" x14ac:dyDescent="0.25">
      <c r="A19" s="30" t="s">
        <v>121</v>
      </c>
      <c r="B19" s="31" t="s">
        <v>118</v>
      </c>
      <c r="C19" s="32">
        <v>176</v>
      </c>
      <c r="D19" s="32">
        <v>138</v>
      </c>
      <c r="E19" s="32">
        <v>122</v>
      </c>
    </row>
    <row r="20" spans="1:5" ht="60" x14ac:dyDescent="0.25">
      <c r="A20" s="30" t="s">
        <v>122</v>
      </c>
      <c r="B20" s="31" t="s">
        <v>118</v>
      </c>
      <c r="C20" s="32">
        <v>66</v>
      </c>
      <c r="D20" s="32">
        <v>52</v>
      </c>
      <c r="E20" s="32">
        <v>46</v>
      </c>
    </row>
    <row r="21" spans="1:5" ht="60" x14ac:dyDescent="0.25">
      <c r="A21" s="30" t="s">
        <v>123</v>
      </c>
      <c r="B21" s="31" t="s">
        <v>118</v>
      </c>
      <c r="C21" s="32">
        <v>43</v>
      </c>
      <c r="D21" s="32">
        <v>33</v>
      </c>
      <c r="E21" s="32">
        <v>29</v>
      </c>
    </row>
    <row r="22" spans="1:5" ht="165" x14ac:dyDescent="0.25">
      <c r="A22" s="30" t="s">
        <v>124</v>
      </c>
      <c r="B22" s="31" t="s">
        <v>125</v>
      </c>
      <c r="C22" s="32">
        <v>790</v>
      </c>
      <c r="D22" s="32">
        <v>619</v>
      </c>
      <c r="E22" s="32">
        <v>548</v>
      </c>
    </row>
    <row r="23" spans="1:5" ht="105" x14ac:dyDescent="0.25">
      <c r="A23" s="30" t="s">
        <v>126</v>
      </c>
      <c r="B23" s="31" t="s">
        <v>127</v>
      </c>
      <c r="C23" s="32">
        <v>194</v>
      </c>
      <c r="D23" s="32">
        <v>152</v>
      </c>
      <c r="E23" s="32">
        <v>135</v>
      </c>
    </row>
    <row r="24" spans="1:5" ht="60" x14ac:dyDescent="0.25">
      <c r="A24" s="30" t="s">
        <v>128</v>
      </c>
      <c r="B24" s="31" t="s">
        <v>127</v>
      </c>
      <c r="C24" s="32">
        <v>66</v>
      </c>
      <c r="D24" s="32">
        <v>52</v>
      </c>
      <c r="E24" s="32">
        <v>46</v>
      </c>
    </row>
    <row r="25" spans="1:5" ht="45" x14ac:dyDescent="0.25">
      <c r="A25" s="30" t="s">
        <v>129</v>
      </c>
      <c r="B25" s="31" t="s">
        <v>127</v>
      </c>
      <c r="C25" s="32">
        <v>221</v>
      </c>
      <c r="D25" s="32">
        <v>173</v>
      </c>
      <c r="E25" s="32">
        <v>153</v>
      </c>
    </row>
    <row r="26" spans="1:5" ht="45" x14ac:dyDescent="0.25">
      <c r="A26" s="30" t="s">
        <v>130</v>
      </c>
      <c r="B26" s="31" t="s">
        <v>127</v>
      </c>
      <c r="C26" s="32">
        <v>63</v>
      </c>
      <c r="D26" s="32">
        <v>50</v>
      </c>
      <c r="E26" s="32">
        <v>44</v>
      </c>
    </row>
    <row r="27" spans="1:5" ht="60" x14ac:dyDescent="0.25">
      <c r="A27" s="33" t="s">
        <v>131</v>
      </c>
      <c r="B27" s="31" t="s">
        <v>132</v>
      </c>
      <c r="C27" s="32">
        <v>236</v>
      </c>
      <c r="D27" s="32">
        <v>186</v>
      </c>
      <c r="E27" s="32">
        <v>164</v>
      </c>
    </row>
    <row r="28" spans="1:5" ht="120" x14ac:dyDescent="0.25">
      <c r="A28" s="30" t="s">
        <v>133</v>
      </c>
      <c r="B28" s="31" t="s">
        <v>112</v>
      </c>
      <c r="C28" s="32">
        <v>43</v>
      </c>
      <c r="D28" s="32">
        <v>33</v>
      </c>
      <c r="E28" s="32">
        <v>29</v>
      </c>
    </row>
    <row r="29" spans="1:5" ht="165" x14ac:dyDescent="0.25">
      <c r="A29" s="30" t="s">
        <v>134</v>
      </c>
      <c r="B29" s="31" t="s">
        <v>112</v>
      </c>
      <c r="C29" s="32">
        <v>96</v>
      </c>
      <c r="D29" s="32">
        <v>76</v>
      </c>
      <c r="E29" s="32">
        <v>66</v>
      </c>
    </row>
    <row r="30" spans="1:5" ht="105" x14ac:dyDescent="0.25">
      <c r="A30" s="30" t="s">
        <v>135</v>
      </c>
      <c r="B30" s="31" t="s">
        <v>112</v>
      </c>
      <c r="C30" s="32">
        <v>24</v>
      </c>
      <c r="D30" s="32">
        <v>19</v>
      </c>
      <c r="E30" s="32">
        <v>17</v>
      </c>
    </row>
    <row r="31" spans="1:5" ht="150" x14ac:dyDescent="0.25">
      <c r="A31" s="30" t="s">
        <v>136</v>
      </c>
      <c r="B31" s="31" t="s">
        <v>112</v>
      </c>
      <c r="C31" s="32">
        <v>202</v>
      </c>
      <c r="D31" s="32">
        <v>159</v>
      </c>
      <c r="E31" s="32">
        <v>140</v>
      </c>
    </row>
    <row r="32" spans="1:5" ht="105" x14ac:dyDescent="0.25">
      <c r="A32" s="30" t="s">
        <v>137</v>
      </c>
      <c r="B32" s="31" t="s">
        <v>112</v>
      </c>
      <c r="C32" s="32">
        <v>83</v>
      </c>
      <c r="D32" s="32">
        <v>65</v>
      </c>
      <c r="E32" s="32">
        <v>58</v>
      </c>
    </row>
    <row r="33" spans="1:5" ht="105" x14ac:dyDescent="0.25">
      <c r="A33" s="30" t="s">
        <v>138</v>
      </c>
      <c r="B33" s="34" t="s">
        <v>112</v>
      </c>
      <c r="C33" s="32">
        <v>131</v>
      </c>
      <c r="D33" s="32">
        <v>103</v>
      </c>
      <c r="E33" s="32">
        <v>90</v>
      </c>
    </row>
    <row r="34" spans="1:5" ht="120" x14ac:dyDescent="0.25">
      <c r="A34" s="30" t="s">
        <v>139</v>
      </c>
      <c r="B34" s="31" t="s">
        <v>112</v>
      </c>
      <c r="C34" s="32">
        <v>24</v>
      </c>
      <c r="D34" s="32">
        <v>19</v>
      </c>
      <c r="E34" s="32">
        <v>17</v>
      </c>
    </row>
    <row r="35" spans="1:5" ht="120" x14ac:dyDescent="0.25">
      <c r="A35" s="30" t="s">
        <v>140</v>
      </c>
      <c r="B35" s="31" t="s">
        <v>112</v>
      </c>
      <c r="C35" s="32">
        <v>24</v>
      </c>
      <c r="D35" s="32">
        <v>19</v>
      </c>
      <c r="E35" s="32">
        <v>17</v>
      </c>
    </row>
    <row r="36" spans="1:5" ht="60.75" x14ac:dyDescent="0.25">
      <c r="A36" s="35" t="s">
        <v>141</v>
      </c>
      <c r="B36" s="36" t="s">
        <v>127</v>
      </c>
      <c r="C36" s="37">
        <v>508</v>
      </c>
      <c r="D36" s="37">
        <v>399</v>
      </c>
      <c r="E36" s="37">
        <v>353</v>
      </c>
    </row>
    <row r="37" spans="1:5" ht="60.75" x14ac:dyDescent="0.25">
      <c r="A37" s="35" t="s">
        <v>142</v>
      </c>
      <c r="B37" s="36" t="s">
        <v>127</v>
      </c>
      <c r="C37" s="37">
        <v>33</v>
      </c>
      <c r="D37" s="37">
        <v>26</v>
      </c>
      <c r="E37" s="37">
        <v>23</v>
      </c>
    </row>
    <row r="38" spans="1:5" x14ac:dyDescent="0.25">
      <c r="A38" s="3" t="s">
        <v>92</v>
      </c>
      <c r="B38" s="3"/>
      <c r="C38" s="3">
        <v>0</v>
      </c>
      <c r="D38" s="3">
        <v>0</v>
      </c>
      <c r="E38" s="3">
        <v>0</v>
      </c>
    </row>
    <row r="39" spans="1:5" ht="45.75" x14ac:dyDescent="0.25">
      <c r="A39" s="35" t="s">
        <v>143</v>
      </c>
      <c r="B39" s="36" t="s">
        <v>127</v>
      </c>
      <c r="C39" s="37">
        <v>233</v>
      </c>
      <c r="D39" s="37">
        <v>183</v>
      </c>
      <c r="E39" s="37">
        <v>162</v>
      </c>
    </row>
    <row r="40" spans="1:5" ht="150.75" x14ac:dyDescent="0.25">
      <c r="A40" s="35" t="s">
        <v>144</v>
      </c>
      <c r="B40" s="36" t="s">
        <v>127</v>
      </c>
      <c r="C40" s="37">
        <v>265</v>
      </c>
      <c r="D40" s="37">
        <v>207</v>
      </c>
      <c r="E40" s="37">
        <v>184</v>
      </c>
    </row>
    <row r="41" spans="1:5" ht="45.75" x14ac:dyDescent="0.25">
      <c r="A41" s="35" t="s">
        <v>145</v>
      </c>
      <c r="B41" s="36" t="s">
        <v>127</v>
      </c>
      <c r="C41" s="37">
        <v>133</v>
      </c>
      <c r="D41" s="37">
        <v>104</v>
      </c>
      <c r="E41" s="37">
        <v>92</v>
      </c>
    </row>
    <row r="42" spans="1:5" ht="45.75" x14ac:dyDescent="0.25">
      <c r="A42" s="35" t="s">
        <v>146</v>
      </c>
      <c r="B42" s="36" t="s">
        <v>127</v>
      </c>
      <c r="C42" s="37">
        <v>249</v>
      </c>
      <c r="D42" s="37">
        <v>195</v>
      </c>
      <c r="E42" s="37">
        <v>173</v>
      </c>
    </row>
    <row r="43" spans="1:5" ht="45.75" x14ac:dyDescent="0.25">
      <c r="A43" s="35" t="s">
        <v>147</v>
      </c>
      <c r="B43" s="36" t="s">
        <v>127</v>
      </c>
      <c r="C43" s="37">
        <v>208</v>
      </c>
      <c r="D43" s="37">
        <v>163</v>
      </c>
      <c r="E43" s="37">
        <v>144</v>
      </c>
    </row>
    <row r="44" spans="1:5" ht="45.75" x14ac:dyDescent="0.25">
      <c r="A44" s="35" t="s">
        <v>148</v>
      </c>
      <c r="B44" s="36" t="s">
        <v>149</v>
      </c>
      <c r="C44" s="37">
        <v>24</v>
      </c>
      <c r="D44" s="37">
        <v>19</v>
      </c>
      <c r="E44" s="37">
        <v>17</v>
      </c>
    </row>
    <row r="45" spans="1:5" ht="75.75" x14ac:dyDescent="0.25">
      <c r="A45" s="35" t="s">
        <v>150</v>
      </c>
      <c r="B45" s="36" t="s">
        <v>127</v>
      </c>
      <c r="C45" s="37">
        <v>43</v>
      </c>
      <c r="D45" s="37">
        <v>33</v>
      </c>
      <c r="E45" s="37">
        <v>29</v>
      </c>
    </row>
    <row r="46" spans="1:5" ht="165.75" x14ac:dyDescent="0.25">
      <c r="A46" s="35" t="s">
        <v>151</v>
      </c>
      <c r="B46" s="38" t="s">
        <v>152</v>
      </c>
      <c r="C46" s="37">
        <v>62</v>
      </c>
      <c r="D46" s="37">
        <v>49</v>
      </c>
      <c r="E46" s="37">
        <v>44</v>
      </c>
    </row>
    <row r="47" spans="1:5" ht="75.75" x14ac:dyDescent="0.25">
      <c r="A47" s="35" t="s">
        <v>153</v>
      </c>
      <c r="B47" s="36" t="s">
        <v>127</v>
      </c>
      <c r="C47" s="37">
        <v>45</v>
      </c>
      <c r="D47" s="37">
        <v>34</v>
      </c>
      <c r="E47" s="37">
        <v>31</v>
      </c>
    </row>
    <row r="48" spans="1:5" ht="195.75" x14ac:dyDescent="0.25">
      <c r="A48" s="35" t="s">
        <v>154</v>
      </c>
      <c r="B48" s="36" t="s">
        <v>152</v>
      </c>
      <c r="C48" s="37">
        <v>78</v>
      </c>
      <c r="D48" s="37">
        <v>60</v>
      </c>
      <c r="E48" s="37">
        <v>54</v>
      </c>
    </row>
    <row r="49" spans="1:5" ht="30.75" x14ac:dyDescent="0.25">
      <c r="A49" s="35" t="s">
        <v>155</v>
      </c>
      <c r="B49" s="36" t="s">
        <v>127</v>
      </c>
      <c r="C49" s="37">
        <v>375</v>
      </c>
      <c r="D49" s="37">
        <v>295</v>
      </c>
      <c r="E49" s="37">
        <v>260</v>
      </c>
    </row>
    <row r="50" spans="1:5" ht="30.75" x14ac:dyDescent="0.25">
      <c r="A50" s="35" t="s">
        <v>156</v>
      </c>
      <c r="B50" s="36" t="s">
        <v>127</v>
      </c>
      <c r="C50" s="37">
        <v>553</v>
      </c>
      <c r="D50" s="37">
        <v>432</v>
      </c>
      <c r="E50" s="37">
        <v>384</v>
      </c>
    </row>
    <row r="51" spans="1:5" ht="135.75" x14ac:dyDescent="0.25">
      <c r="A51" s="35" t="s">
        <v>157</v>
      </c>
      <c r="B51" s="36" t="s">
        <v>127</v>
      </c>
      <c r="C51" s="37">
        <v>553</v>
      </c>
      <c r="D51" s="37">
        <v>432</v>
      </c>
      <c r="E51" s="37">
        <v>384</v>
      </c>
    </row>
    <row r="52" spans="1:5" ht="15.75" customHeight="1" x14ac:dyDescent="0.25">
      <c r="A52" s="2" t="s">
        <v>74</v>
      </c>
      <c r="B52" s="2"/>
      <c r="C52" s="2"/>
      <c r="D52" s="2"/>
      <c r="E52" s="2"/>
    </row>
    <row r="53" spans="1:5" ht="30.75" x14ac:dyDescent="0.25">
      <c r="A53" s="35" t="s">
        <v>158</v>
      </c>
      <c r="B53" s="36" t="s">
        <v>127</v>
      </c>
      <c r="C53" s="36">
        <v>332</v>
      </c>
      <c r="D53" s="36">
        <v>259</v>
      </c>
      <c r="E53" s="37">
        <v>229</v>
      </c>
    </row>
    <row r="54" spans="1:5" ht="30.75" x14ac:dyDescent="0.25">
      <c r="A54" s="35" t="s">
        <v>159</v>
      </c>
      <c r="B54" s="36" t="s">
        <v>127</v>
      </c>
      <c r="C54" s="36">
        <v>332</v>
      </c>
      <c r="D54" s="36">
        <v>259</v>
      </c>
      <c r="E54" s="37">
        <v>229</v>
      </c>
    </row>
    <row r="55" spans="1:5" x14ac:dyDescent="0.25">
      <c r="A55" s="35" t="s">
        <v>160</v>
      </c>
      <c r="B55" s="36" t="s">
        <v>127</v>
      </c>
      <c r="C55" s="36">
        <v>288</v>
      </c>
      <c r="D55" s="36">
        <v>226</v>
      </c>
      <c r="E55" s="37">
        <v>200</v>
      </c>
    </row>
    <row r="56" spans="1:5" ht="30.75" x14ac:dyDescent="0.25">
      <c r="A56" s="35" t="s">
        <v>161</v>
      </c>
      <c r="B56" s="36" t="s">
        <v>162</v>
      </c>
      <c r="C56" s="36">
        <v>442</v>
      </c>
      <c r="D56" s="36">
        <v>346</v>
      </c>
      <c r="E56" s="37">
        <v>306</v>
      </c>
    </row>
    <row r="57" spans="1:5" x14ac:dyDescent="0.25">
      <c r="A57" s="1" t="s">
        <v>163</v>
      </c>
      <c r="B57" s="1"/>
      <c r="C57" s="1">
        <v>0</v>
      </c>
      <c r="D57" s="1">
        <v>0</v>
      </c>
      <c r="E57" s="1">
        <v>0</v>
      </c>
    </row>
    <row r="58" spans="1:5" ht="45.75" x14ac:dyDescent="0.25">
      <c r="A58" s="35" t="s">
        <v>164</v>
      </c>
      <c r="B58" s="36" t="s">
        <v>127</v>
      </c>
      <c r="C58" s="37">
        <v>332</v>
      </c>
      <c r="D58" s="37">
        <v>259</v>
      </c>
      <c r="E58" s="37">
        <v>229</v>
      </c>
    </row>
    <row r="59" spans="1:5" ht="44.25" customHeight="1" x14ac:dyDescent="0.25">
      <c r="A59" s="146" t="s">
        <v>165</v>
      </c>
      <c r="B59" s="146"/>
      <c r="C59" s="146">
        <v>0</v>
      </c>
      <c r="D59" s="146">
        <v>0</v>
      </c>
      <c r="E59" s="146">
        <v>0</v>
      </c>
    </row>
    <row r="60" spans="1:5" ht="45.75" x14ac:dyDescent="0.25">
      <c r="A60" s="35" t="s">
        <v>166</v>
      </c>
      <c r="B60" s="36" t="s">
        <v>162</v>
      </c>
      <c r="C60" s="36">
        <v>332</v>
      </c>
      <c r="D60" s="36">
        <v>259</v>
      </c>
      <c r="E60" s="37">
        <v>229</v>
      </c>
    </row>
    <row r="61" spans="1:5" ht="90" x14ac:dyDescent="0.25">
      <c r="A61" s="39" t="s">
        <v>167</v>
      </c>
      <c r="B61" s="36" t="s">
        <v>127</v>
      </c>
      <c r="C61" s="36">
        <v>332</v>
      </c>
      <c r="D61" s="36">
        <v>259</v>
      </c>
      <c r="E61" s="37">
        <v>229</v>
      </c>
    </row>
    <row r="62" spans="1:5" ht="15.75" customHeight="1" x14ac:dyDescent="0.25">
      <c r="A62" s="2" t="s">
        <v>76</v>
      </c>
      <c r="B62" s="2"/>
      <c r="C62" s="2">
        <v>0</v>
      </c>
      <c r="D62" s="2">
        <v>0</v>
      </c>
      <c r="E62" s="2">
        <v>0</v>
      </c>
    </row>
    <row r="63" spans="1:5" ht="45.75" x14ac:dyDescent="0.25">
      <c r="A63" s="35" t="s">
        <v>168</v>
      </c>
      <c r="B63" s="36" t="s">
        <v>127</v>
      </c>
      <c r="C63" s="36">
        <v>221</v>
      </c>
      <c r="D63" s="36">
        <v>173</v>
      </c>
      <c r="E63" s="37">
        <v>153</v>
      </c>
    </row>
    <row r="64" spans="1:5" ht="45.75" x14ac:dyDescent="0.25">
      <c r="A64" s="35" t="s">
        <v>169</v>
      </c>
      <c r="B64" s="36" t="s">
        <v>127</v>
      </c>
      <c r="C64" s="36">
        <v>221</v>
      </c>
      <c r="D64" s="36">
        <v>173</v>
      </c>
      <c r="E64" s="37">
        <v>153</v>
      </c>
    </row>
    <row r="65" spans="1:5" ht="30" customHeight="1" x14ac:dyDescent="0.25">
      <c r="A65" s="146" t="s">
        <v>170</v>
      </c>
      <c r="B65" s="146"/>
      <c r="C65" s="146">
        <v>0</v>
      </c>
      <c r="D65" s="146">
        <v>0</v>
      </c>
      <c r="E65" s="146">
        <v>0</v>
      </c>
    </row>
    <row r="66" spans="1:5" ht="30.75" x14ac:dyDescent="0.25">
      <c r="A66" s="35" t="s">
        <v>171</v>
      </c>
      <c r="B66" s="36" t="s">
        <v>127</v>
      </c>
      <c r="C66" s="36">
        <v>221</v>
      </c>
      <c r="D66" s="36">
        <v>173</v>
      </c>
      <c r="E66" s="40">
        <v>153</v>
      </c>
    </row>
    <row r="67" spans="1:5" ht="105.75" x14ac:dyDescent="0.25">
      <c r="A67" s="35" t="s">
        <v>172</v>
      </c>
      <c r="B67" s="36" t="s">
        <v>127</v>
      </c>
      <c r="C67" s="36">
        <v>221</v>
      </c>
      <c r="D67" s="36">
        <v>173</v>
      </c>
      <c r="E67" s="40">
        <v>153</v>
      </c>
    </row>
    <row r="68" spans="1:5" ht="60.75" x14ac:dyDescent="0.25">
      <c r="A68" s="35" t="s">
        <v>173</v>
      </c>
      <c r="B68" s="36" t="s">
        <v>127</v>
      </c>
      <c r="C68" s="36">
        <v>221</v>
      </c>
      <c r="D68" s="36">
        <v>173</v>
      </c>
      <c r="E68" s="40">
        <v>153</v>
      </c>
    </row>
    <row r="69" spans="1:5" ht="72.75" customHeight="1" x14ac:dyDescent="0.25">
      <c r="A69" s="146" t="s">
        <v>174</v>
      </c>
      <c r="B69" s="146"/>
      <c r="C69" s="146">
        <v>0</v>
      </c>
      <c r="D69" s="146">
        <v>0</v>
      </c>
      <c r="E69" s="146">
        <v>0</v>
      </c>
    </row>
    <row r="70" spans="1:5" ht="15.75" customHeight="1" x14ac:dyDescent="0.25">
      <c r="A70" s="4" t="s">
        <v>107</v>
      </c>
      <c r="B70" s="4"/>
      <c r="C70" s="4">
        <v>0</v>
      </c>
      <c r="D70" s="4">
        <v>0</v>
      </c>
      <c r="E70" s="4">
        <v>0</v>
      </c>
    </row>
    <row r="71" spans="1:5" ht="60" x14ac:dyDescent="0.25">
      <c r="A71" s="39" t="s">
        <v>108</v>
      </c>
      <c r="B71" s="36" t="s">
        <v>109</v>
      </c>
      <c r="C71" s="32">
        <v>114</v>
      </c>
      <c r="D71" s="32">
        <v>89</v>
      </c>
      <c r="E71" s="32">
        <v>79</v>
      </c>
    </row>
    <row r="72" spans="1:5" ht="60" x14ac:dyDescent="0.25">
      <c r="A72" s="41" t="s">
        <v>175</v>
      </c>
      <c r="B72" s="38" t="s">
        <v>152</v>
      </c>
      <c r="C72" s="32">
        <v>445</v>
      </c>
      <c r="D72" s="32">
        <v>348</v>
      </c>
      <c r="E72" s="32">
        <v>308</v>
      </c>
    </row>
    <row r="73" spans="1:5" ht="75" x14ac:dyDescent="0.25">
      <c r="A73" s="39" t="s">
        <v>176</v>
      </c>
      <c r="B73" s="38" t="s">
        <v>152</v>
      </c>
      <c r="C73" s="32">
        <v>439</v>
      </c>
      <c r="D73" s="32">
        <v>343</v>
      </c>
      <c r="E73" s="32">
        <v>304</v>
      </c>
    </row>
    <row r="74" spans="1:5" ht="60" x14ac:dyDescent="0.25">
      <c r="A74" s="30" t="s">
        <v>117</v>
      </c>
      <c r="B74" s="31" t="s">
        <v>118</v>
      </c>
      <c r="C74" s="32">
        <v>191</v>
      </c>
      <c r="D74" s="32">
        <v>149</v>
      </c>
      <c r="E74" s="32">
        <v>133</v>
      </c>
    </row>
    <row r="75" spans="1:5" ht="60" x14ac:dyDescent="0.25">
      <c r="A75" s="30" t="s">
        <v>119</v>
      </c>
      <c r="B75" s="31" t="s">
        <v>118</v>
      </c>
      <c r="C75" s="32">
        <v>127</v>
      </c>
      <c r="D75" s="32">
        <v>99</v>
      </c>
      <c r="E75" s="32">
        <v>87</v>
      </c>
    </row>
    <row r="76" spans="1:5" ht="60" x14ac:dyDescent="0.25">
      <c r="A76" s="30" t="s">
        <v>120</v>
      </c>
      <c r="B76" s="31" t="s">
        <v>118</v>
      </c>
      <c r="C76" s="32">
        <v>48</v>
      </c>
      <c r="D76" s="32">
        <v>37</v>
      </c>
      <c r="E76" s="32">
        <v>33</v>
      </c>
    </row>
    <row r="77" spans="1:5" ht="60" x14ac:dyDescent="0.25">
      <c r="A77" s="30" t="s">
        <v>121</v>
      </c>
      <c r="B77" s="31" t="s">
        <v>118</v>
      </c>
      <c r="C77" s="32">
        <v>48</v>
      </c>
      <c r="D77" s="32">
        <v>37</v>
      </c>
      <c r="E77" s="32">
        <v>33</v>
      </c>
    </row>
    <row r="78" spans="1:5" ht="60" x14ac:dyDescent="0.25">
      <c r="A78" s="30" t="s">
        <v>122</v>
      </c>
      <c r="B78" s="31" t="s">
        <v>118</v>
      </c>
      <c r="C78" s="32">
        <v>151</v>
      </c>
      <c r="D78" s="32">
        <v>118</v>
      </c>
      <c r="E78" s="32">
        <v>105</v>
      </c>
    </row>
    <row r="79" spans="1:5" ht="60" x14ac:dyDescent="0.25">
      <c r="A79" s="30" t="s">
        <v>123</v>
      </c>
      <c r="B79" s="31" t="s">
        <v>118</v>
      </c>
      <c r="C79" s="32">
        <v>55</v>
      </c>
      <c r="D79" s="32">
        <v>44</v>
      </c>
      <c r="E79" s="32">
        <v>38</v>
      </c>
    </row>
    <row r="80" spans="1:5" ht="165.75" x14ac:dyDescent="0.25">
      <c r="A80" s="35" t="s">
        <v>177</v>
      </c>
      <c r="B80" s="38" t="s">
        <v>125</v>
      </c>
      <c r="C80" s="32">
        <v>538</v>
      </c>
      <c r="D80" s="32">
        <v>421</v>
      </c>
      <c r="E80" s="32">
        <v>372</v>
      </c>
    </row>
    <row r="81" spans="1:5" ht="105" x14ac:dyDescent="0.25">
      <c r="A81" s="30" t="s">
        <v>126</v>
      </c>
      <c r="B81" s="31" t="s">
        <v>127</v>
      </c>
      <c r="C81" s="32">
        <v>194</v>
      </c>
      <c r="D81" s="32">
        <v>152</v>
      </c>
      <c r="E81" s="32">
        <v>135</v>
      </c>
    </row>
    <row r="82" spans="1:5" ht="60" x14ac:dyDescent="0.25">
      <c r="A82" s="30" t="s">
        <v>128</v>
      </c>
      <c r="B82" s="31" t="s">
        <v>127</v>
      </c>
      <c r="C82" s="32">
        <v>48</v>
      </c>
      <c r="D82" s="32">
        <v>37</v>
      </c>
      <c r="E82" s="32">
        <v>33</v>
      </c>
    </row>
    <row r="83" spans="1:5" ht="45" x14ac:dyDescent="0.25">
      <c r="A83" s="30" t="s">
        <v>129</v>
      </c>
      <c r="B83" s="31" t="s">
        <v>127</v>
      </c>
      <c r="C83" s="32">
        <v>188</v>
      </c>
      <c r="D83" s="32">
        <v>147</v>
      </c>
      <c r="E83" s="32">
        <v>130</v>
      </c>
    </row>
    <row r="84" spans="1:5" ht="45" x14ac:dyDescent="0.25">
      <c r="A84" s="30" t="s">
        <v>130</v>
      </c>
      <c r="B84" s="31" t="s">
        <v>127</v>
      </c>
      <c r="C84" s="32">
        <v>63</v>
      </c>
      <c r="D84" s="32">
        <v>50</v>
      </c>
      <c r="E84" s="32">
        <v>44</v>
      </c>
    </row>
    <row r="85" spans="1:5" ht="60" x14ac:dyDescent="0.25">
      <c r="A85" s="33" t="s">
        <v>131</v>
      </c>
      <c r="B85" s="31" t="s">
        <v>132</v>
      </c>
      <c r="C85" s="32">
        <v>236</v>
      </c>
      <c r="D85" s="32">
        <v>186</v>
      </c>
      <c r="E85" s="32">
        <v>164</v>
      </c>
    </row>
    <row r="86" spans="1:5" ht="45" x14ac:dyDescent="0.25">
      <c r="A86" s="33" t="s">
        <v>178</v>
      </c>
      <c r="B86" s="31" t="s">
        <v>127</v>
      </c>
      <c r="C86" s="32">
        <v>66</v>
      </c>
      <c r="D86" s="32">
        <v>52</v>
      </c>
      <c r="E86" s="32">
        <v>46</v>
      </c>
    </row>
    <row r="87" spans="1:5" ht="120" x14ac:dyDescent="0.25">
      <c r="A87" s="30" t="s">
        <v>133</v>
      </c>
      <c r="B87" s="31" t="s">
        <v>152</v>
      </c>
      <c r="C87" s="32">
        <v>43</v>
      </c>
      <c r="D87" s="32">
        <v>33</v>
      </c>
      <c r="E87" s="32">
        <v>29</v>
      </c>
    </row>
    <row r="88" spans="1:5" ht="165" x14ac:dyDescent="0.25">
      <c r="A88" s="30" t="s">
        <v>134</v>
      </c>
      <c r="B88" s="31" t="s">
        <v>152</v>
      </c>
      <c r="C88" s="32">
        <v>82</v>
      </c>
      <c r="D88" s="32">
        <v>64</v>
      </c>
      <c r="E88" s="32">
        <v>57</v>
      </c>
    </row>
    <row r="89" spans="1:5" ht="105" x14ac:dyDescent="0.25">
      <c r="A89" s="30" t="s">
        <v>135</v>
      </c>
      <c r="B89" s="31" t="s">
        <v>152</v>
      </c>
      <c r="C89" s="32">
        <v>38</v>
      </c>
      <c r="D89" s="32">
        <v>30</v>
      </c>
      <c r="E89" s="32">
        <v>26</v>
      </c>
    </row>
    <row r="90" spans="1:5" ht="150" x14ac:dyDescent="0.25">
      <c r="A90" s="30" t="s">
        <v>136</v>
      </c>
      <c r="B90" s="31" t="s">
        <v>112</v>
      </c>
      <c r="C90" s="32">
        <v>136</v>
      </c>
      <c r="D90" s="32">
        <v>106</v>
      </c>
      <c r="E90" s="32">
        <v>94</v>
      </c>
    </row>
    <row r="91" spans="1:5" ht="105" x14ac:dyDescent="0.25">
      <c r="A91" s="30" t="s">
        <v>179</v>
      </c>
      <c r="B91" s="31" t="s">
        <v>152</v>
      </c>
      <c r="C91" s="32">
        <v>83</v>
      </c>
      <c r="D91" s="32">
        <v>65</v>
      </c>
      <c r="E91" s="32">
        <v>58</v>
      </c>
    </row>
    <row r="92" spans="1:5" ht="105" x14ac:dyDescent="0.25">
      <c r="A92" s="30" t="s">
        <v>138</v>
      </c>
      <c r="B92" s="34" t="s">
        <v>152</v>
      </c>
      <c r="C92" s="32">
        <v>131</v>
      </c>
      <c r="D92" s="32">
        <v>103</v>
      </c>
      <c r="E92" s="32">
        <v>90</v>
      </c>
    </row>
    <row r="93" spans="1:5" ht="105.75" x14ac:dyDescent="0.25">
      <c r="A93" s="35" t="s">
        <v>180</v>
      </c>
      <c r="B93" s="38" t="s">
        <v>152</v>
      </c>
      <c r="C93" s="37">
        <v>24</v>
      </c>
      <c r="D93" s="37">
        <v>19</v>
      </c>
      <c r="E93" s="37">
        <v>17</v>
      </c>
    </row>
    <row r="94" spans="1:5" ht="120" x14ac:dyDescent="0.25">
      <c r="A94" s="30" t="s">
        <v>140</v>
      </c>
      <c r="B94" s="31" t="s">
        <v>152</v>
      </c>
      <c r="C94" s="32">
        <v>24</v>
      </c>
      <c r="D94" s="32">
        <v>19</v>
      </c>
      <c r="E94" s="32">
        <v>17</v>
      </c>
    </row>
    <row r="95" spans="1:5" ht="60.75" x14ac:dyDescent="0.25">
      <c r="A95" s="35" t="s">
        <v>141</v>
      </c>
      <c r="B95" s="36" t="s">
        <v>127</v>
      </c>
      <c r="C95" s="37">
        <v>508</v>
      </c>
      <c r="D95" s="37">
        <v>399</v>
      </c>
      <c r="E95" s="37">
        <v>353</v>
      </c>
    </row>
    <row r="96" spans="1:5" ht="60.75" x14ac:dyDescent="0.25">
      <c r="A96" s="35" t="s">
        <v>142</v>
      </c>
      <c r="B96" s="36" t="s">
        <v>127</v>
      </c>
      <c r="C96" s="37">
        <v>33</v>
      </c>
      <c r="D96" s="37">
        <v>26</v>
      </c>
      <c r="E96" s="37">
        <v>23</v>
      </c>
    </row>
    <row r="97" spans="1:5" x14ac:dyDescent="0.25">
      <c r="A97" s="3" t="s">
        <v>92</v>
      </c>
      <c r="B97" s="3"/>
      <c r="C97" s="3">
        <v>0</v>
      </c>
      <c r="D97" s="3">
        <v>0</v>
      </c>
      <c r="E97" s="3">
        <v>0</v>
      </c>
    </row>
    <row r="98" spans="1:5" ht="45.75" x14ac:dyDescent="0.25">
      <c r="A98" s="35" t="s">
        <v>143</v>
      </c>
      <c r="B98" s="36" t="s">
        <v>127</v>
      </c>
      <c r="C98" s="37">
        <v>233</v>
      </c>
      <c r="D98" s="37">
        <v>183</v>
      </c>
      <c r="E98" s="37">
        <v>162</v>
      </c>
    </row>
    <row r="99" spans="1:5" ht="195.75" x14ac:dyDescent="0.25">
      <c r="A99" s="35" t="s">
        <v>181</v>
      </c>
      <c r="B99" s="36" t="s">
        <v>127</v>
      </c>
      <c r="C99" s="37">
        <v>694</v>
      </c>
      <c r="D99" s="37">
        <v>543</v>
      </c>
      <c r="E99" s="37">
        <v>481</v>
      </c>
    </row>
    <row r="100" spans="1:5" ht="45.75" x14ac:dyDescent="0.25">
      <c r="A100" s="35" t="s">
        <v>145</v>
      </c>
      <c r="B100" s="36" t="s">
        <v>127</v>
      </c>
      <c r="C100" s="37">
        <v>133</v>
      </c>
      <c r="D100" s="37">
        <v>104</v>
      </c>
      <c r="E100" s="37">
        <v>92</v>
      </c>
    </row>
    <row r="101" spans="1:5" ht="75.75" x14ac:dyDescent="0.25">
      <c r="A101" s="35" t="s">
        <v>150</v>
      </c>
      <c r="B101" s="36" t="s">
        <v>127</v>
      </c>
      <c r="C101" s="37">
        <v>43</v>
      </c>
      <c r="D101" s="37">
        <v>33</v>
      </c>
      <c r="E101" s="37">
        <v>29</v>
      </c>
    </row>
    <row r="102" spans="1:5" ht="45.75" x14ac:dyDescent="0.25">
      <c r="A102" s="35" t="s">
        <v>146</v>
      </c>
      <c r="B102" s="36" t="s">
        <v>127</v>
      </c>
      <c r="C102" s="37">
        <v>249</v>
      </c>
      <c r="D102" s="37">
        <v>195</v>
      </c>
      <c r="E102" s="37">
        <v>173</v>
      </c>
    </row>
    <row r="103" spans="1:5" ht="45.75" x14ac:dyDescent="0.25">
      <c r="A103" s="35" t="s">
        <v>147</v>
      </c>
      <c r="B103" s="36" t="s">
        <v>127</v>
      </c>
      <c r="C103" s="37">
        <v>208</v>
      </c>
      <c r="D103" s="37">
        <v>163</v>
      </c>
      <c r="E103" s="37">
        <v>144</v>
      </c>
    </row>
    <row r="104" spans="1:5" ht="45.75" x14ac:dyDescent="0.25">
      <c r="A104" s="35" t="s">
        <v>148</v>
      </c>
      <c r="B104" s="36" t="s">
        <v>182</v>
      </c>
      <c r="C104" s="37">
        <v>24</v>
      </c>
      <c r="D104" s="37">
        <v>19</v>
      </c>
      <c r="E104" s="37">
        <v>17</v>
      </c>
    </row>
    <row r="105" spans="1:5" ht="45.75" x14ac:dyDescent="0.25">
      <c r="A105" s="35" t="s">
        <v>183</v>
      </c>
      <c r="B105" s="36" t="s">
        <v>127</v>
      </c>
      <c r="C105" s="37">
        <v>442</v>
      </c>
      <c r="D105" s="37">
        <v>346</v>
      </c>
      <c r="E105" s="37">
        <v>306</v>
      </c>
    </row>
    <row r="106" spans="1:5" ht="45.75" x14ac:dyDescent="0.25">
      <c r="A106" s="35" t="s">
        <v>184</v>
      </c>
      <c r="B106" s="36" t="s">
        <v>127</v>
      </c>
      <c r="C106" s="37">
        <v>208</v>
      </c>
      <c r="D106" s="37">
        <v>163</v>
      </c>
      <c r="E106" s="37">
        <v>144</v>
      </c>
    </row>
    <row r="107" spans="1:5" ht="75.75" x14ac:dyDescent="0.25">
      <c r="A107" s="35" t="s">
        <v>185</v>
      </c>
      <c r="B107" s="36" t="s">
        <v>127</v>
      </c>
      <c r="C107" s="37">
        <v>249</v>
      </c>
      <c r="D107" s="37">
        <v>195</v>
      </c>
      <c r="E107" s="37">
        <v>173</v>
      </c>
    </row>
    <row r="108" spans="1:5" ht="45.75" x14ac:dyDescent="0.25">
      <c r="A108" s="35" t="s">
        <v>186</v>
      </c>
      <c r="B108" s="36" t="s">
        <v>127</v>
      </c>
      <c r="C108" s="37">
        <v>249</v>
      </c>
      <c r="D108" s="37">
        <v>195</v>
      </c>
      <c r="E108" s="37">
        <v>173</v>
      </c>
    </row>
    <row r="109" spans="1:5" ht="165.75" x14ac:dyDescent="0.25">
      <c r="A109" s="35" t="s">
        <v>151</v>
      </c>
      <c r="B109" s="38" t="s">
        <v>187</v>
      </c>
      <c r="C109" s="37">
        <v>62</v>
      </c>
      <c r="D109" s="37">
        <v>49</v>
      </c>
      <c r="E109" s="37">
        <v>44</v>
      </c>
    </row>
    <row r="110" spans="1:5" ht="75.75" x14ac:dyDescent="0.25">
      <c r="A110" s="35" t="s">
        <v>153</v>
      </c>
      <c r="B110" s="36" t="s">
        <v>127</v>
      </c>
      <c r="C110" s="37">
        <v>45</v>
      </c>
      <c r="D110" s="37">
        <v>34</v>
      </c>
      <c r="E110" s="37">
        <v>31</v>
      </c>
    </row>
    <row r="111" spans="1:5" ht="195.75" x14ac:dyDescent="0.25">
      <c r="A111" s="35" t="s">
        <v>154</v>
      </c>
      <c r="B111" s="36" t="s">
        <v>127</v>
      </c>
      <c r="C111" s="37">
        <v>64</v>
      </c>
      <c r="D111" s="37">
        <v>51</v>
      </c>
      <c r="E111" s="37">
        <v>45</v>
      </c>
    </row>
    <row r="112" spans="1:5" ht="30.75" x14ac:dyDescent="0.25">
      <c r="A112" s="35" t="s">
        <v>155</v>
      </c>
      <c r="B112" s="36" t="s">
        <v>127</v>
      </c>
      <c r="C112" s="37">
        <v>375</v>
      </c>
      <c r="D112" s="37">
        <v>295</v>
      </c>
      <c r="E112" s="37">
        <v>260</v>
      </c>
    </row>
    <row r="113" spans="1:5" ht="30.75" x14ac:dyDescent="0.25">
      <c r="A113" s="35" t="s">
        <v>156</v>
      </c>
      <c r="B113" s="36" t="s">
        <v>127</v>
      </c>
      <c r="C113" s="37">
        <v>553</v>
      </c>
      <c r="D113" s="37">
        <v>432</v>
      </c>
      <c r="E113" s="37">
        <v>384</v>
      </c>
    </row>
    <row r="114" spans="1:5" ht="120.75" x14ac:dyDescent="0.25">
      <c r="A114" s="35" t="s">
        <v>188</v>
      </c>
      <c r="B114" s="36" t="s">
        <v>127</v>
      </c>
      <c r="C114" s="37">
        <v>553</v>
      </c>
      <c r="D114" s="37">
        <v>432</v>
      </c>
      <c r="E114" s="37">
        <v>384</v>
      </c>
    </row>
    <row r="115" spans="1:5" ht="45.75" x14ac:dyDescent="0.25">
      <c r="A115" s="35" t="s">
        <v>189</v>
      </c>
      <c r="B115" s="36" t="s">
        <v>127</v>
      </c>
      <c r="C115" s="37">
        <v>520</v>
      </c>
      <c r="D115" s="37">
        <v>407</v>
      </c>
      <c r="E115" s="37">
        <v>360</v>
      </c>
    </row>
    <row r="116" spans="1:5" ht="75" x14ac:dyDescent="0.25">
      <c r="A116" s="41" t="s">
        <v>190</v>
      </c>
      <c r="B116" s="36" t="s">
        <v>127</v>
      </c>
      <c r="C116" s="37">
        <v>391</v>
      </c>
      <c r="D116" s="37">
        <v>306</v>
      </c>
      <c r="E116" s="37">
        <v>271</v>
      </c>
    </row>
    <row r="117" spans="1:5" ht="15.75" customHeight="1" x14ac:dyDescent="0.25">
      <c r="A117" s="2" t="s">
        <v>74</v>
      </c>
      <c r="B117" s="2"/>
      <c r="C117" s="2">
        <v>0</v>
      </c>
      <c r="D117" s="2">
        <v>0</v>
      </c>
      <c r="E117" s="2">
        <v>0</v>
      </c>
    </row>
    <row r="118" spans="1:5" ht="30.75" x14ac:dyDescent="0.25">
      <c r="A118" s="35" t="s">
        <v>158</v>
      </c>
      <c r="B118" s="36" t="s">
        <v>127</v>
      </c>
      <c r="C118" s="37">
        <v>332</v>
      </c>
      <c r="D118" s="37">
        <v>259</v>
      </c>
      <c r="E118" s="37">
        <v>229</v>
      </c>
    </row>
    <row r="119" spans="1:5" ht="30.75" x14ac:dyDescent="0.25">
      <c r="A119" s="35" t="s">
        <v>159</v>
      </c>
      <c r="B119" s="36" t="s">
        <v>127</v>
      </c>
      <c r="C119" s="37">
        <v>332</v>
      </c>
      <c r="D119" s="37">
        <v>259</v>
      </c>
      <c r="E119" s="37">
        <v>229</v>
      </c>
    </row>
    <row r="120" spans="1:5" x14ac:dyDescent="0.25">
      <c r="A120" s="35" t="s">
        <v>160</v>
      </c>
      <c r="B120" s="36" t="s">
        <v>127</v>
      </c>
      <c r="C120" s="37">
        <v>288</v>
      </c>
      <c r="D120" s="37">
        <v>226</v>
      </c>
      <c r="E120" s="37">
        <v>200</v>
      </c>
    </row>
    <row r="121" spans="1:5" ht="30.75" x14ac:dyDescent="0.25">
      <c r="A121" s="35" t="s">
        <v>161</v>
      </c>
      <c r="B121" s="36" t="s">
        <v>162</v>
      </c>
      <c r="C121" s="37">
        <v>442</v>
      </c>
      <c r="D121" s="37">
        <v>346</v>
      </c>
      <c r="E121" s="37">
        <v>306</v>
      </c>
    </row>
    <row r="122" spans="1:5" x14ac:dyDescent="0.25">
      <c r="A122" s="42"/>
      <c r="B122" s="43"/>
      <c r="C122" s="43">
        <v>0</v>
      </c>
      <c r="D122" s="43">
        <v>0</v>
      </c>
      <c r="E122" s="44">
        <v>0</v>
      </c>
    </row>
    <row r="123" spans="1:5" x14ac:dyDescent="0.25">
      <c r="A123" s="1" t="s">
        <v>163</v>
      </c>
      <c r="B123" s="1"/>
      <c r="C123" s="1">
        <v>0</v>
      </c>
      <c r="D123" s="1">
        <v>0</v>
      </c>
      <c r="E123" s="1">
        <v>0</v>
      </c>
    </row>
    <row r="124" spans="1:5" ht="45" x14ac:dyDescent="0.25">
      <c r="A124" s="41" t="s">
        <v>191</v>
      </c>
      <c r="B124" s="36" t="s">
        <v>127</v>
      </c>
      <c r="C124" s="36">
        <v>420</v>
      </c>
      <c r="D124" s="36">
        <v>329</v>
      </c>
      <c r="E124" s="36">
        <v>290</v>
      </c>
    </row>
    <row r="125" spans="1:5" ht="60.75" x14ac:dyDescent="0.25">
      <c r="A125" s="45" t="s">
        <v>192</v>
      </c>
      <c r="B125" s="36" t="s">
        <v>127</v>
      </c>
      <c r="C125" s="36">
        <v>332</v>
      </c>
      <c r="D125" s="36">
        <v>259</v>
      </c>
      <c r="E125" s="36">
        <v>229</v>
      </c>
    </row>
    <row r="126" spans="1:5" ht="45.75" x14ac:dyDescent="0.25">
      <c r="A126" s="35" t="s">
        <v>164</v>
      </c>
      <c r="B126" s="36" t="s">
        <v>127</v>
      </c>
      <c r="C126" s="37">
        <v>332</v>
      </c>
      <c r="D126" s="37">
        <v>259</v>
      </c>
      <c r="E126" s="37">
        <v>229</v>
      </c>
    </row>
    <row r="127" spans="1:5" ht="15.75" customHeight="1" x14ac:dyDescent="0.25">
      <c r="A127" s="2" t="s">
        <v>193</v>
      </c>
      <c r="B127" s="2"/>
      <c r="C127" s="2">
        <v>0</v>
      </c>
      <c r="D127" s="2">
        <v>0</v>
      </c>
      <c r="E127" s="2">
        <v>0</v>
      </c>
    </row>
    <row r="128" spans="1:5" ht="75" x14ac:dyDescent="0.25">
      <c r="A128" s="41" t="s">
        <v>194</v>
      </c>
      <c r="B128" s="36" t="s">
        <v>127</v>
      </c>
      <c r="C128" s="36">
        <v>332</v>
      </c>
      <c r="D128" s="36">
        <v>259</v>
      </c>
      <c r="E128" s="36">
        <v>229</v>
      </c>
    </row>
    <row r="129" spans="1:5" ht="90.75" x14ac:dyDescent="0.25">
      <c r="A129" s="35" t="s">
        <v>167</v>
      </c>
      <c r="B129" s="36" t="s">
        <v>127</v>
      </c>
      <c r="C129" s="37">
        <v>332</v>
      </c>
      <c r="D129" s="37">
        <v>259</v>
      </c>
      <c r="E129" s="37">
        <v>229</v>
      </c>
    </row>
    <row r="130" spans="1:5" ht="15.75" customHeight="1" x14ac:dyDescent="0.25">
      <c r="A130" s="2" t="s">
        <v>76</v>
      </c>
      <c r="B130" s="2"/>
      <c r="C130" s="2">
        <v>0</v>
      </c>
      <c r="D130" s="2">
        <v>0</v>
      </c>
      <c r="E130" s="2">
        <v>0</v>
      </c>
    </row>
    <row r="131" spans="1:5" ht="45.75" x14ac:dyDescent="0.25">
      <c r="A131" s="35" t="s">
        <v>168</v>
      </c>
      <c r="B131" s="36" t="s">
        <v>127</v>
      </c>
      <c r="C131" s="36">
        <v>221</v>
      </c>
      <c r="D131" s="36">
        <v>173</v>
      </c>
      <c r="E131" s="36">
        <v>153</v>
      </c>
    </row>
    <row r="132" spans="1:5" ht="45.75" x14ac:dyDescent="0.25">
      <c r="A132" s="35" t="s">
        <v>169</v>
      </c>
      <c r="B132" s="36" t="s">
        <v>127</v>
      </c>
      <c r="C132" s="37">
        <v>221</v>
      </c>
      <c r="D132" s="37">
        <v>173</v>
      </c>
      <c r="E132" s="37">
        <v>153</v>
      </c>
    </row>
    <row r="133" spans="1:5" ht="30" customHeight="1" x14ac:dyDescent="0.25">
      <c r="A133" s="146" t="s">
        <v>195</v>
      </c>
      <c r="B133" s="146"/>
      <c r="C133" s="146">
        <v>0</v>
      </c>
      <c r="D133" s="146">
        <v>0</v>
      </c>
      <c r="E133" s="146">
        <v>0</v>
      </c>
    </row>
    <row r="134" spans="1:5" ht="30.75" x14ac:dyDescent="0.25">
      <c r="A134" s="35" t="s">
        <v>171</v>
      </c>
      <c r="B134" s="38" t="s">
        <v>127</v>
      </c>
      <c r="C134" s="40">
        <v>221</v>
      </c>
      <c r="D134" s="40">
        <v>173</v>
      </c>
      <c r="E134" s="40">
        <v>153</v>
      </c>
    </row>
    <row r="135" spans="1:5" ht="105.75" x14ac:dyDescent="0.25">
      <c r="A135" s="35" t="s">
        <v>172</v>
      </c>
      <c r="B135" s="38" t="s">
        <v>127</v>
      </c>
      <c r="C135" s="40">
        <v>221</v>
      </c>
      <c r="D135" s="40">
        <v>173</v>
      </c>
      <c r="E135" s="40">
        <v>153</v>
      </c>
    </row>
    <row r="136" spans="1:5" ht="30.75" x14ac:dyDescent="0.25">
      <c r="A136" s="35" t="s">
        <v>196</v>
      </c>
      <c r="B136" s="38" t="s">
        <v>127</v>
      </c>
      <c r="C136" s="40">
        <v>221</v>
      </c>
      <c r="D136" s="40">
        <v>173</v>
      </c>
      <c r="E136" s="40">
        <v>153</v>
      </c>
    </row>
    <row r="137" spans="1:5" ht="87" customHeight="1" x14ac:dyDescent="0.25">
      <c r="A137" s="146" t="s">
        <v>197</v>
      </c>
      <c r="B137" s="146"/>
      <c r="C137" s="146">
        <v>0</v>
      </c>
      <c r="D137" s="146">
        <v>0</v>
      </c>
      <c r="E137" s="146">
        <v>0</v>
      </c>
    </row>
    <row r="138" spans="1:5" ht="15.75" customHeight="1" x14ac:dyDescent="0.25">
      <c r="A138" s="4" t="s">
        <v>107</v>
      </c>
      <c r="B138" s="4"/>
      <c r="C138" s="4">
        <v>0</v>
      </c>
      <c r="D138" s="4">
        <v>0</v>
      </c>
      <c r="E138" s="4">
        <v>0</v>
      </c>
    </row>
    <row r="139" spans="1:5" ht="60.75" x14ac:dyDescent="0.25">
      <c r="A139" s="35" t="s">
        <v>108</v>
      </c>
      <c r="B139" s="36" t="s">
        <v>109</v>
      </c>
      <c r="C139" s="37">
        <v>80</v>
      </c>
      <c r="D139" s="37">
        <v>62</v>
      </c>
      <c r="E139" s="37">
        <v>55</v>
      </c>
    </row>
    <row r="140" spans="1:5" ht="60" x14ac:dyDescent="0.25">
      <c r="A140" s="30" t="s">
        <v>175</v>
      </c>
      <c r="B140" s="31" t="s">
        <v>187</v>
      </c>
      <c r="C140" s="32">
        <v>408</v>
      </c>
      <c r="D140" s="32">
        <v>318</v>
      </c>
      <c r="E140" s="32">
        <v>282</v>
      </c>
    </row>
    <row r="141" spans="1:5" ht="198" x14ac:dyDescent="0.25">
      <c r="A141" s="46" t="s">
        <v>198</v>
      </c>
      <c r="B141" s="31" t="s">
        <v>199</v>
      </c>
      <c r="C141" s="32">
        <v>160</v>
      </c>
      <c r="D141" s="32">
        <v>124</v>
      </c>
      <c r="E141" s="32">
        <v>110</v>
      </c>
    </row>
    <row r="142" spans="1:5" ht="45.75" x14ac:dyDescent="0.25">
      <c r="A142" s="35" t="s">
        <v>200</v>
      </c>
      <c r="B142" s="36" t="s">
        <v>118</v>
      </c>
      <c r="C142" s="37">
        <v>259</v>
      </c>
      <c r="D142" s="37">
        <v>202</v>
      </c>
      <c r="E142" s="37">
        <v>179</v>
      </c>
    </row>
    <row r="143" spans="1:5" ht="90.75" x14ac:dyDescent="0.25">
      <c r="A143" s="35" t="s">
        <v>201</v>
      </c>
      <c r="B143" s="36" t="s">
        <v>127</v>
      </c>
      <c r="C143" s="37">
        <v>194</v>
      </c>
      <c r="D143" s="37">
        <v>152</v>
      </c>
      <c r="E143" s="37">
        <v>135</v>
      </c>
    </row>
    <row r="144" spans="1:5" ht="45.75" x14ac:dyDescent="0.25">
      <c r="A144" s="35" t="s">
        <v>202</v>
      </c>
      <c r="B144" s="36" t="s">
        <v>127</v>
      </c>
      <c r="C144" s="37">
        <v>221</v>
      </c>
      <c r="D144" s="37">
        <v>173</v>
      </c>
      <c r="E144" s="37">
        <v>153</v>
      </c>
    </row>
    <row r="145" spans="1:5" ht="45.75" x14ac:dyDescent="0.25">
      <c r="A145" s="35" t="s">
        <v>203</v>
      </c>
      <c r="B145" s="36" t="s">
        <v>127</v>
      </c>
      <c r="C145" s="37">
        <v>63</v>
      </c>
      <c r="D145" s="37">
        <v>50</v>
      </c>
      <c r="E145" s="37">
        <v>44</v>
      </c>
    </row>
    <row r="146" spans="1:5" ht="60.75" x14ac:dyDescent="0.25">
      <c r="A146" s="35" t="s">
        <v>204</v>
      </c>
      <c r="B146" s="36" t="s">
        <v>127</v>
      </c>
      <c r="C146" s="37">
        <v>66</v>
      </c>
      <c r="D146" s="37">
        <v>52</v>
      </c>
      <c r="E146" s="37">
        <v>46</v>
      </c>
    </row>
    <row r="147" spans="1:5" ht="60.75" x14ac:dyDescent="0.25">
      <c r="A147" s="35" t="s">
        <v>131</v>
      </c>
      <c r="B147" s="36" t="s">
        <v>132</v>
      </c>
      <c r="C147" s="37">
        <v>236</v>
      </c>
      <c r="D147" s="37">
        <v>186</v>
      </c>
      <c r="E147" s="37">
        <v>164</v>
      </c>
    </row>
    <row r="148" spans="1:5" ht="105.75" x14ac:dyDescent="0.25">
      <c r="A148" s="35" t="s">
        <v>205</v>
      </c>
      <c r="B148" s="36" t="s">
        <v>152</v>
      </c>
      <c r="C148" s="37">
        <v>43</v>
      </c>
      <c r="D148" s="37">
        <v>33</v>
      </c>
      <c r="E148" s="37">
        <v>29</v>
      </c>
    </row>
    <row r="149" spans="1:5" ht="150.75" x14ac:dyDescent="0.25">
      <c r="A149" s="35" t="s">
        <v>206</v>
      </c>
      <c r="B149" s="36" t="s">
        <v>152</v>
      </c>
      <c r="C149" s="37">
        <v>96</v>
      </c>
      <c r="D149" s="37">
        <v>76</v>
      </c>
      <c r="E149" s="37">
        <v>66</v>
      </c>
    </row>
    <row r="150" spans="1:5" ht="90.75" x14ac:dyDescent="0.25">
      <c r="A150" s="35" t="s">
        <v>207</v>
      </c>
      <c r="B150" s="36" t="s">
        <v>152</v>
      </c>
      <c r="C150" s="37">
        <v>24</v>
      </c>
      <c r="D150" s="37">
        <v>19</v>
      </c>
      <c r="E150" s="37">
        <v>17</v>
      </c>
    </row>
    <row r="151" spans="1:5" ht="120.75" x14ac:dyDescent="0.25">
      <c r="A151" s="35" t="s">
        <v>208</v>
      </c>
      <c r="B151" s="38" t="s">
        <v>152</v>
      </c>
      <c r="C151" s="37">
        <v>202</v>
      </c>
      <c r="D151" s="37">
        <v>159</v>
      </c>
      <c r="E151" s="37">
        <v>140</v>
      </c>
    </row>
    <row r="152" spans="1:5" ht="105.75" x14ac:dyDescent="0.25">
      <c r="A152" s="35" t="s">
        <v>180</v>
      </c>
      <c r="B152" s="38" t="s">
        <v>152</v>
      </c>
      <c r="C152" s="37">
        <v>24</v>
      </c>
      <c r="D152" s="37">
        <v>19</v>
      </c>
      <c r="E152" s="37">
        <v>17</v>
      </c>
    </row>
    <row r="153" spans="1:5" ht="105.75" x14ac:dyDescent="0.25">
      <c r="A153" s="35" t="s">
        <v>209</v>
      </c>
      <c r="B153" s="38" t="s">
        <v>152</v>
      </c>
      <c r="C153" s="37">
        <v>24</v>
      </c>
      <c r="D153" s="37">
        <v>19</v>
      </c>
      <c r="E153" s="37">
        <v>17</v>
      </c>
    </row>
    <row r="154" spans="1:5" ht="90" x14ac:dyDescent="0.25">
      <c r="A154" s="41" t="s">
        <v>210</v>
      </c>
      <c r="B154" s="38" t="s">
        <v>152</v>
      </c>
      <c r="C154" s="37">
        <v>83</v>
      </c>
      <c r="D154" s="37">
        <v>65</v>
      </c>
      <c r="E154" s="37">
        <v>58</v>
      </c>
    </row>
    <row r="155" spans="1:5" ht="60.75" x14ac:dyDescent="0.25">
      <c r="A155" s="35" t="s">
        <v>141</v>
      </c>
      <c r="B155" s="36" t="s">
        <v>127</v>
      </c>
      <c r="C155" s="37">
        <v>508</v>
      </c>
      <c r="D155" s="37">
        <v>399</v>
      </c>
      <c r="E155" s="37">
        <v>353</v>
      </c>
    </row>
    <row r="156" spans="1:5" ht="60.75" x14ac:dyDescent="0.25">
      <c r="A156" s="35" t="s">
        <v>211</v>
      </c>
      <c r="B156" s="36" t="s">
        <v>127</v>
      </c>
      <c r="C156" s="37">
        <v>33</v>
      </c>
      <c r="D156" s="37">
        <v>26</v>
      </c>
      <c r="E156" s="37">
        <v>23</v>
      </c>
    </row>
    <row r="157" spans="1:5" x14ac:dyDescent="0.25">
      <c r="A157" s="3" t="s">
        <v>92</v>
      </c>
      <c r="B157" s="3"/>
      <c r="C157" s="3">
        <v>0</v>
      </c>
      <c r="D157" s="3">
        <v>0</v>
      </c>
      <c r="E157" s="3">
        <v>0</v>
      </c>
    </row>
    <row r="158" spans="1:5" ht="45.75" x14ac:dyDescent="0.25">
      <c r="A158" s="35" t="s">
        <v>143</v>
      </c>
      <c r="B158" s="36" t="s">
        <v>127</v>
      </c>
      <c r="C158" s="37">
        <v>233</v>
      </c>
      <c r="D158" s="37">
        <v>183</v>
      </c>
      <c r="E158" s="37">
        <v>162</v>
      </c>
    </row>
    <row r="159" spans="1:5" ht="150" x14ac:dyDescent="0.25">
      <c r="A159" s="41" t="s">
        <v>212</v>
      </c>
      <c r="B159" s="38" t="s">
        <v>152</v>
      </c>
      <c r="C159" s="37">
        <v>62</v>
      </c>
      <c r="D159" s="37">
        <v>49</v>
      </c>
      <c r="E159" s="37">
        <v>44</v>
      </c>
    </row>
    <row r="160" spans="1:5" ht="90" x14ac:dyDescent="0.25">
      <c r="A160" s="41" t="s">
        <v>213</v>
      </c>
      <c r="B160" s="38" t="s">
        <v>127</v>
      </c>
      <c r="C160" s="37">
        <v>45</v>
      </c>
      <c r="D160" s="37">
        <v>34</v>
      </c>
      <c r="E160" s="37">
        <v>31</v>
      </c>
    </row>
    <row r="161" spans="1:5" ht="150" x14ac:dyDescent="0.25">
      <c r="A161" s="41" t="s">
        <v>214</v>
      </c>
      <c r="B161" s="38" t="s">
        <v>152</v>
      </c>
      <c r="C161" s="37">
        <v>78</v>
      </c>
      <c r="D161" s="37">
        <v>60</v>
      </c>
      <c r="E161" s="37">
        <v>54</v>
      </c>
    </row>
    <row r="162" spans="1:5" ht="30" x14ac:dyDescent="0.25">
      <c r="A162" s="41" t="s">
        <v>215</v>
      </c>
      <c r="B162" s="38" t="s">
        <v>127</v>
      </c>
      <c r="C162" s="37">
        <v>375</v>
      </c>
      <c r="D162" s="37">
        <v>295</v>
      </c>
      <c r="E162" s="37">
        <v>260</v>
      </c>
    </row>
    <row r="163" spans="1:5" ht="75" x14ac:dyDescent="0.25">
      <c r="A163" s="41" t="s">
        <v>216</v>
      </c>
      <c r="B163" s="38" t="s">
        <v>33</v>
      </c>
      <c r="C163" s="37">
        <v>104</v>
      </c>
      <c r="D163" s="37">
        <v>82</v>
      </c>
      <c r="E163" s="37">
        <v>73</v>
      </c>
    </row>
    <row r="164" spans="1:5" ht="30.75" x14ac:dyDescent="0.25">
      <c r="A164" s="35" t="s">
        <v>156</v>
      </c>
      <c r="B164" s="36" t="s">
        <v>127</v>
      </c>
      <c r="C164" s="37">
        <v>553</v>
      </c>
      <c r="D164" s="37">
        <v>432</v>
      </c>
      <c r="E164" s="37">
        <v>384</v>
      </c>
    </row>
    <row r="165" spans="1:5" ht="135.75" x14ac:dyDescent="0.25">
      <c r="A165" s="35" t="s">
        <v>157</v>
      </c>
      <c r="B165" s="38" t="s">
        <v>127</v>
      </c>
      <c r="C165" s="37">
        <v>553</v>
      </c>
      <c r="D165" s="37">
        <v>432</v>
      </c>
      <c r="E165" s="37">
        <v>384</v>
      </c>
    </row>
    <row r="166" spans="1:5" ht="15.75" customHeight="1" x14ac:dyDescent="0.25">
      <c r="A166" s="2" t="s">
        <v>74</v>
      </c>
      <c r="B166" s="2"/>
      <c r="C166" s="2">
        <v>0</v>
      </c>
      <c r="D166" s="2">
        <v>0</v>
      </c>
      <c r="E166" s="2">
        <v>0</v>
      </c>
    </row>
    <row r="167" spans="1:5" ht="30.75" x14ac:dyDescent="0.25">
      <c r="A167" s="35" t="s">
        <v>158</v>
      </c>
      <c r="B167" s="36" t="s">
        <v>127</v>
      </c>
      <c r="C167" s="37">
        <v>332</v>
      </c>
      <c r="D167" s="37">
        <v>259</v>
      </c>
      <c r="E167" s="37">
        <v>229</v>
      </c>
    </row>
    <row r="168" spans="1:5" ht="30.75" x14ac:dyDescent="0.25">
      <c r="A168" s="35" t="s">
        <v>159</v>
      </c>
      <c r="B168" s="36" t="s">
        <v>127</v>
      </c>
      <c r="C168" s="37">
        <v>332</v>
      </c>
      <c r="D168" s="37">
        <v>259</v>
      </c>
      <c r="E168" s="37">
        <v>229</v>
      </c>
    </row>
    <row r="169" spans="1:5" x14ac:dyDescent="0.25">
      <c r="A169" s="35" t="s">
        <v>160</v>
      </c>
      <c r="B169" s="36" t="s">
        <v>127</v>
      </c>
      <c r="C169" s="37">
        <v>288</v>
      </c>
      <c r="D169" s="37">
        <v>226</v>
      </c>
      <c r="E169" s="37">
        <v>200</v>
      </c>
    </row>
    <row r="170" spans="1:5" x14ac:dyDescent="0.25">
      <c r="A170" s="1" t="s">
        <v>163</v>
      </c>
      <c r="B170" s="1"/>
      <c r="C170" s="1">
        <v>0</v>
      </c>
      <c r="D170" s="1">
        <v>0</v>
      </c>
      <c r="E170" s="1">
        <v>0</v>
      </c>
    </row>
    <row r="171" spans="1:5" ht="45.75" x14ac:dyDescent="0.25">
      <c r="A171" s="35" t="s">
        <v>164</v>
      </c>
      <c r="B171" s="36" t="s">
        <v>127</v>
      </c>
      <c r="C171" s="37">
        <v>332</v>
      </c>
      <c r="D171" s="37">
        <v>259</v>
      </c>
      <c r="E171" s="37">
        <v>229</v>
      </c>
    </row>
    <row r="172" spans="1:5" ht="15.75" customHeight="1" x14ac:dyDescent="0.25">
      <c r="A172" s="2" t="s">
        <v>193</v>
      </c>
      <c r="B172" s="2"/>
      <c r="C172" s="2">
        <v>0</v>
      </c>
      <c r="D172" s="2">
        <v>0</v>
      </c>
      <c r="E172" s="2">
        <v>0</v>
      </c>
    </row>
    <row r="173" spans="1:5" ht="30" x14ac:dyDescent="0.25">
      <c r="A173" s="41" t="s">
        <v>217</v>
      </c>
      <c r="B173" s="36" t="s">
        <v>127</v>
      </c>
      <c r="C173" s="36">
        <v>332</v>
      </c>
      <c r="D173" s="36">
        <v>259</v>
      </c>
      <c r="E173" s="36">
        <v>229</v>
      </c>
    </row>
    <row r="174" spans="1:5" ht="15.75" customHeight="1" x14ac:dyDescent="0.25">
      <c r="A174" s="2" t="s">
        <v>76</v>
      </c>
      <c r="B174" s="2"/>
      <c r="C174" s="2">
        <v>0</v>
      </c>
      <c r="D174" s="2">
        <v>0</v>
      </c>
      <c r="E174" s="2">
        <v>0</v>
      </c>
    </row>
    <row r="175" spans="1:5" ht="45" x14ac:dyDescent="0.25">
      <c r="A175" s="41" t="s">
        <v>218</v>
      </c>
      <c r="B175" s="36" t="s">
        <v>127</v>
      </c>
      <c r="C175" s="37">
        <v>221</v>
      </c>
      <c r="D175" s="37">
        <v>173</v>
      </c>
      <c r="E175" s="37">
        <v>153</v>
      </c>
    </row>
    <row r="176" spans="1:5" ht="45.75" x14ac:dyDescent="0.25">
      <c r="A176" s="35" t="s">
        <v>169</v>
      </c>
      <c r="B176" s="36" t="s">
        <v>127</v>
      </c>
      <c r="C176" s="37">
        <v>221</v>
      </c>
      <c r="D176" s="37">
        <v>173</v>
      </c>
      <c r="E176" s="37">
        <v>153</v>
      </c>
    </row>
    <row r="177" spans="1:5" ht="30" customHeight="1" x14ac:dyDescent="0.25">
      <c r="A177" s="146" t="s">
        <v>195</v>
      </c>
      <c r="B177" s="146"/>
      <c r="C177" s="146">
        <v>0</v>
      </c>
      <c r="D177" s="146">
        <v>0</v>
      </c>
      <c r="E177" s="146">
        <v>0</v>
      </c>
    </row>
    <row r="178" spans="1:5" ht="90.75" x14ac:dyDescent="0.25">
      <c r="A178" s="35" t="s">
        <v>219</v>
      </c>
      <c r="B178" s="36" t="s">
        <v>127</v>
      </c>
      <c r="C178" s="40">
        <v>221</v>
      </c>
      <c r="D178" s="40">
        <v>173</v>
      </c>
      <c r="E178" s="40">
        <v>153</v>
      </c>
    </row>
    <row r="179" spans="1:5" ht="87" customHeight="1" x14ac:dyDescent="0.25">
      <c r="A179" s="146" t="s">
        <v>220</v>
      </c>
      <c r="B179" s="146"/>
      <c r="C179" s="146">
        <v>0</v>
      </c>
      <c r="D179" s="146">
        <v>0</v>
      </c>
      <c r="E179" s="146">
        <v>0</v>
      </c>
    </row>
    <row r="180" spans="1:5" ht="15.75" customHeight="1" x14ac:dyDescent="0.25">
      <c r="A180" s="4" t="s">
        <v>107</v>
      </c>
      <c r="B180" s="4"/>
      <c r="C180" s="4">
        <v>0</v>
      </c>
      <c r="D180" s="4">
        <v>0</v>
      </c>
      <c r="E180" s="4">
        <v>0</v>
      </c>
    </row>
    <row r="181" spans="1:5" ht="60" x14ac:dyDescent="0.25">
      <c r="A181" s="30" t="s">
        <v>108</v>
      </c>
      <c r="B181" s="47" t="s">
        <v>109</v>
      </c>
      <c r="C181" s="48">
        <v>102</v>
      </c>
      <c r="D181" s="48">
        <v>80</v>
      </c>
      <c r="E181" s="48">
        <v>71</v>
      </c>
    </row>
    <row r="182" spans="1:5" ht="60" x14ac:dyDescent="0.25">
      <c r="A182" s="41" t="s">
        <v>175</v>
      </c>
      <c r="B182" s="38" t="s">
        <v>152</v>
      </c>
      <c r="C182" s="32">
        <v>372</v>
      </c>
      <c r="D182" s="32">
        <v>291</v>
      </c>
      <c r="E182" s="32">
        <v>258</v>
      </c>
    </row>
    <row r="183" spans="1:5" ht="60.75" x14ac:dyDescent="0.25">
      <c r="A183" s="35" t="s">
        <v>221</v>
      </c>
      <c r="B183" s="36" t="s">
        <v>127</v>
      </c>
      <c r="C183" s="37">
        <v>777</v>
      </c>
      <c r="D183" s="37">
        <v>608</v>
      </c>
      <c r="E183" s="37">
        <v>538</v>
      </c>
    </row>
    <row r="184" spans="1:5" ht="60.75" x14ac:dyDescent="0.25">
      <c r="A184" s="35" t="s">
        <v>141</v>
      </c>
      <c r="B184" s="38" t="s">
        <v>127</v>
      </c>
      <c r="C184" s="37">
        <v>508</v>
      </c>
      <c r="D184" s="37">
        <v>399</v>
      </c>
      <c r="E184" s="37">
        <v>353</v>
      </c>
    </row>
    <row r="185" spans="1:5" ht="60.75" x14ac:dyDescent="0.25">
      <c r="A185" s="35" t="s">
        <v>142</v>
      </c>
      <c r="B185" s="36" t="s">
        <v>127</v>
      </c>
      <c r="C185" s="37">
        <v>33</v>
      </c>
      <c r="D185" s="37">
        <v>26</v>
      </c>
      <c r="E185" s="37">
        <v>23</v>
      </c>
    </row>
    <row r="186" spans="1:5" x14ac:dyDescent="0.25">
      <c r="A186" s="3" t="s">
        <v>92</v>
      </c>
      <c r="B186" s="3"/>
      <c r="C186" s="3">
        <v>0</v>
      </c>
      <c r="D186" s="3">
        <v>0</v>
      </c>
      <c r="E186" s="3">
        <v>0</v>
      </c>
    </row>
    <row r="187" spans="1:5" ht="45.75" x14ac:dyDescent="0.25">
      <c r="A187" s="35" t="s">
        <v>143</v>
      </c>
      <c r="B187" s="36" t="s">
        <v>127</v>
      </c>
      <c r="C187" s="37">
        <v>233</v>
      </c>
      <c r="D187" s="37">
        <v>183</v>
      </c>
      <c r="E187" s="37">
        <v>162</v>
      </c>
    </row>
    <row r="188" spans="1:5" ht="60.75" x14ac:dyDescent="0.25">
      <c r="A188" s="35" t="s">
        <v>222</v>
      </c>
      <c r="B188" s="36" t="s">
        <v>127</v>
      </c>
      <c r="C188" s="37">
        <v>185</v>
      </c>
      <c r="D188" s="37">
        <v>143</v>
      </c>
      <c r="E188" s="37">
        <v>129</v>
      </c>
    </row>
    <row r="189" spans="1:5" ht="30.75" x14ac:dyDescent="0.25">
      <c r="A189" s="35" t="s">
        <v>155</v>
      </c>
      <c r="B189" s="36" t="s">
        <v>127</v>
      </c>
      <c r="C189" s="37">
        <v>375</v>
      </c>
      <c r="D189" s="37">
        <v>295</v>
      </c>
      <c r="E189" s="37">
        <v>260</v>
      </c>
    </row>
    <row r="190" spans="1:5" ht="75.75" x14ac:dyDescent="0.25">
      <c r="A190" s="35" t="s">
        <v>216</v>
      </c>
      <c r="B190" s="36" t="s">
        <v>127</v>
      </c>
      <c r="C190" s="37">
        <v>104</v>
      </c>
      <c r="D190" s="37">
        <v>82</v>
      </c>
      <c r="E190" s="37">
        <v>73</v>
      </c>
    </row>
    <row r="191" spans="1:5" ht="30.75" x14ac:dyDescent="0.25">
      <c r="A191" s="35" t="s">
        <v>156</v>
      </c>
      <c r="B191" s="36" t="s">
        <v>127</v>
      </c>
      <c r="C191" s="37">
        <v>553</v>
      </c>
      <c r="D191" s="37">
        <v>432</v>
      </c>
      <c r="E191" s="37">
        <v>384</v>
      </c>
    </row>
    <row r="192" spans="1:5" ht="135.75" x14ac:dyDescent="0.25">
      <c r="A192" s="35" t="s">
        <v>157</v>
      </c>
      <c r="B192" s="36" t="s">
        <v>127</v>
      </c>
      <c r="C192" s="37">
        <v>553</v>
      </c>
      <c r="D192" s="37">
        <v>432</v>
      </c>
      <c r="E192" s="37">
        <v>384</v>
      </c>
    </row>
    <row r="193" spans="1:5" ht="30.75" x14ac:dyDescent="0.25">
      <c r="A193" s="35" t="s">
        <v>223</v>
      </c>
      <c r="B193" s="36" t="s">
        <v>127</v>
      </c>
      <c r="C193" s="37">
        <v>249</v>
      </c>
      <c r="D193" s="37">
        <v>195</v>
      </c>
      <c r="E193" s="37">
        <v>173</v>
      </c>
    </row>
    <row r="194" spans="1:5" ht="75" x14ac:dyDescent="0.25">
      <c r="A194" s="41" t="s">
        <v>190</v>
      </c>
      <c r="B194" s="36" t="s">
        <v>127</v>
      </c>
      <c r="C194" s="37">
        <v>391</v>
      </c>
      <c r="D194" s="37">
        <v>306</v>
      </c>
      <c r="E194" s="37">
        <v>271</v>
      </c>
    </row>
    <row r="195" spans="1:5" ht="15.75" customHeight="1" x14ac:dyDescent="0.25">
      <c r="A195" s="2" t="s">
        <v>74</v>
      </c>
      <c r="B195" s="2"/>
      <c r="C195" s="2">
        <v>0</v>
      </c>
      <c r="D195" s="2">
        <v>0</v>
      </c>
      <c r="E195" s="2">
        <v>0</v>
      </c>
    </row>
    <row r="196" spans="1:5" ht="30" x14ac:dyDescent="0.25">
      <c r="A196" s="49" t="s">
        <v>158</v>
      </c>
      <c r="B196" s="36" t="s">
        <v>127</v>
      </c>
      <c r="C196" s="37">
        <v>332</v>
      </c>
      <c r="D196" s="37">
        <v>259</v>
      </c>
      <c r="E196" s="37">
        <v>229</v>
      </c>
    </row>
    <row r="197" spans="1:5" ht="30.75" x14ac:dyDescent="0.25">
      <c r="A197" s="35" t="s">
        <v>159</v>
      </c>
      <c r="B197" s="36" t="s">
        <v>127</v>
      </c>
      <c r="C197" s="37">
        <v>332</v>
      </c>
      <c r="D197" s="37">
        <v>259</v>
      </c>
      <c r="E197" s="37">
        <v>229</v>
      </c>
    </row>
    <row r="198" spans="1:5" x14ac:dyDescent="0.25">
      <c r="A198" s="35" t="s">
        <v>160</v>
      </c>
      <c r="B198" s="36" t="s">
        <v>127</v>
      </c>
      <c r="C198" s="37">
        <v>288</v>
      </c>
      <c r="D198" s="37">
        <v>226</v>
      </c>
      <c r="E198" s="37">
        <v>200</v>
      </c>
    </row>
    <row r="199" spans="1:5" ht="30.75" x14ac:dyDescent="0.25">
      <c r="A199" s="35" t="s">
        <v>161</v>
      </c>
      <c r="B199" s="36" t="s">
        <v>162</v>
      </c>
      <c r="C199" s="37">
        <v>442</v>
      </c>
      <c r="D199" s="37">
        <v>346</v>
      </c>
      <c r="E199" s="37">
        <v>306</v>
      </c>
    </row>
    <row r="200" spans="1:5" x14ac:dyDescent="0.25">
      <c r="A200" s="3" t="s">
        <v>163</v>
      </c>
      <c r="B200" s="3"/>
      <c r="C200" s="3">
        <v>0</v>
      </c>
      <c r="D200" s="3">
        <v>0</v>
      </c>
      <c r="E200" s="3">
        <v>0</v>
      </c>
    </row>
    <row r="201" spans="1:5" ht="45" x14ac:dyDescent="0.25">
      <c r="A201" s="41" t="s">
        <v>191</v>
      </c>
      <c r="B201" s="36" t="s">
        <v>127</v>
      </c>
      <c r="C201" s="36">
        <v>420</v>
      </c>
      <c r="D201" s="36">
        <v>329</v>
      </c>
      <c r="E201" s="36">
        <v>290</v>
      </c>
    </row>
    <row r="202" spans="1:5" ht="45" x14ac:dyDescent="0.25">
      <c r="A202" s="41" t="s">
        <v>224</v>
      </c>
      <c r="B202" s="36" t="s">
        <v>127</v>
      </c>
      <c r="C202" s="36">
        <v>442</v>
      </c>
      <c r="D202" s="36">
        <v>346</v>
      </c>
      <c r="E202" s="36">
        <v>306</v>
      </c>
    </row>
    <row r="203" spans="1:5" x14ac:dyDescent="0.25">
      <c r="A203" s="41" t="s">
        <v>225</v>
      </c>
      <c r="B203" s="36" t="s">
        <v>162</v>
      </c>
      <c r="C203" s="36">
        <v>442</v>
      </c>
      <c r="D203" s="36">
        <v>346</v>
      </c>
      <c r="E203" s="36">
        <v>306</v>
      </c>
    </row>
    <row r="204" spans="1:5" ht="30.75" x14ac:dyDescent="0.25">
      <c r="A204" s="35" t="s">
        <v>226</v>
      </c>
      <c r="B204" s="36" t="s">
        <v>33</v>
      </c>
      <c r="C204" s="37">
        <v>442</v>
      </c>
      <c r="D204" s="37">
        <v>346</v>
      </c>
      <c r="E204" s="37">
        <v>306</v>
      </c>
    </row>
    <row r="205" spans="1:5" ht="15.75" customHeight="1" x14ac:dyDescent="0.25">
      <c r="A205" s="146" t="s">
        <v>193</v>
      </c>
      <c r="B205" s="146"/>
      <c r="C205" s="146">
        <v>0</v>
      </c>
      <c r="D205" s="146">
        <v>0</v>
      </c>
      <c r="E205" s="146">
        <v>0</v>
      </c>
    </row>
    <row r="206" spans="1:5" ht="45.75" x14ac:dyDescent="0.25">
      <c r="A206" s="45" t="s">
        <v>227</v>
      </c>
      <c r="B206" s="36" t="s">
        <v>33</v>
      </c>
      <c r="C206" s="36">
        <v>332</v>
      </c>
      <c r="D206" s="36">
        <v>259</v>
      </c>
      <c r="E206" s="36">
        <v>229</v>
      </c>
    </row>
    <row r="207" spans="1:5" ht="30" x14ac:dyDescent="0.25">
      <c r="A207" s="41" t="s">
        <v>217</v>
      </c>
      <c r="B207" s="36" t="s">
        <v>127</v>
      </c>
      <c r="C207" s="36">
        <v>332</v>
      </c>
      <c r="D207" s="36">
        <v>259</v>
      </c>
      <c r="E207" s="36">
        <v>229</v>
      </c>
    </row>
    <row r="208" spans="1:5" ht="15.75" customHeight="1" x14ac:dyDescent="0.25">
      <c r="A208" s="2" t="s">
        <v>76</v>
      </c>
      <c r="B208" s="2"/>
      <c r="C208" s="2">
        <v>0</v>
      </c>
      <c r="D208" s="2">
        <v>0</v>
      </c>
      <c r="E208" s="2">
        <v>0</v>
      </c>
    </row>
    <row r="209" spans="1:5" ht="45.75" x14ac:dyDescent="0.25">
      <c r="A209" s="35" t="s">
        <v>218</v>
      </c>
      <c r="B209" s="36" t="s">
        <v>33</v>
      </c>
      <c r="C209" s="37">
        <v>221</v>
      </c>
      <c r="D209" s="37">
        <v>173</v>
      </c>
      <c r="E209" s="37">
        <v>153</v>
      </c>
    </row>
    <row r="210" spans="1:5" ht="45.75" x14ac:dyDescent="0.25">
      <c r="A210" s="35" t="s">
        <v>169</v>
      </c>
      <c r="B210" s="36" t="s">
        <v>33</v>
      </c>
      <c r="C210" s="37">
        <v>221</v>
      </c>
      <c r="D210" s="37">
        <v>173</v>
      </c>
      <c r="E210" s="37">
        <v>153</v>
      </c>
    </row>
    <row r="211" spans="1:5" ht="45.75" x14ac:dyDescent="0.25">
      <c r="A211" s="35" t="s">
        <v>228</v>
      </c>
      <c r="B211" s="36" t="s">
        <v>33</v>
      </c>
      <c r="C211" s="37">
        <v>315</v>
      </c>
      <c r="D211" s="37">
        <v>247</v>
      </c>
      <c r="E211" s="37">
        <v>219</v>
      </c>
    </row>
    <row r="212" spans="1:5" ht="87" customHeight="1" x14ac:dyDescent="0.25">
      <c r="A212" s="2" t="s">
        <v>229</v>
      </c>
      <c r="B212" s="2"/>
      <c r="C212" s="2">
        <v>0</v>
      </c>
      <c r="D212" s="2">
        <v>0</v>
      </c>
      <c r="E212" s="2">
        <v>0</v>
      </c>
    </row>
    <row r="213" spans="1:5" ht="60" x14ac:dyDescent="0.25">
      <c r="A213" s="30" t="s">
        <v>108</v>
      </c>
      <c r="B213" s="31" t="s">
        <v>109</v>
      </c>
      <c r="C213" s="37">
        <v>102</v>
      </c>
      <c r="D213" s="37">
        <v>80</v>
      </c>
      <c r="E213" s="37">
        <v>71</v>
      </c>
    </row>
    <row r="214" spans="1:5" ht="60" x14ac:dyDescent="0.25">
      <c r="A214" s="41" t="s">
        <v>230</v>
      </c>
      <c r="B214" s="38" t="s">
        <v>152</v>
      </c>
      <c r="C214" s="32">
        <v>372</v>
      </c>
      <c r="D214" s="32">
        <v>291</v>
      </c>
      <c r="E214" s="32">
        <v>258</v>
      </c>
    </row>
    <row r="215" spans="1:5" ht="60" x14ac:dyDescent="0.25">
      <c r="A215" s="41" t="s">
        <v>231</v>
      </c>
      <c r="B215" s="38" t="s">
        <v>112</v>
      </c>
      <c r="C215" s="32">
        <v>207</v>
      </c>
      <c r="D215" s="32">
        <v>162</v>
      </c>
      <c r="E215" s="32">
        <v>143</v>
      </c>
    </row>
    <row r="216" spans="1:5" ht="60.75" x14ac:dyDescent="0.25">
      <c r="A216" s="35" t="s">
        <v>232</v>
      </c>
      <c r="B216" s="36" t="s">
        <v>127</v>
      </c>
      <c r="C216" s="37">
        <v>1319</v>
      </c>
      <c r="D216" s="37">
        <v>1033</v>
      </c>
      <c r="E216" s="37">
        <v>914</v>
      </c>
    </row>
    <row r="217" spans="1:5" ht="60.75" x14ac:dyDescent="0.25">
      <c r="A217" s="35" t="s">
        <v>233</v>
      </c>
      <c r="B217" s="36" t="s">
        <v>127</v>
      </c>
      <c r="C217" s="37">
        <v>660</v>
      </c>
      <c r="D217" s="37">
        <v>516</v>
      </c>
      <c r="E217" s="37">
        <v>457</v>
      </c>
    </row>
    <row r="218" spans="1:5" ht="165.75" x14ac:dyDescent="0.25">
      <c r="A218" s="35" t="s">
        <v>234</v>
      </c>
      <c r="B218" s="38" t="s">
        <v>125</v>
      </c>
      <c r="C218" s="37">
        <v>983</v>
      </c>
      <c r="D218" s="37">
        <v>769</v>
      </c>
      <c r="E218" s="37">
        <v>681</v>
      </c>
    </row>
    <row r="219" spans="1:5" ht="105.75" x14ac:dyDescent="0.25">
      <c r="A219" s="35" t="s">
        <v>235</v>
      </c>
      <c r="B219" s="38" t="s">
        <v>127</v>
      </c>
      <c r="C219" s="37">
        <v>160</v>
      </c>
      <c r="D219" s="37">
        <v>124</v>
      </c>
      <c r="E219" s="37">
        <v>110</v>
      </c>
    </row>
    <row r="220" spans="1:5" ht="60.75" x14ac:dyDescent="0.25">
      <c r="A220" s="35" t="s">
        <v>236</v>
      </c>
      <c r="B220" s="38" t="s">
        <v>127</v>
      </c>
      <c r="C220" s="37">
        <v>221</v>
      </c>
      <c r="D220" s="37">
        <v>173</v>
      </c>
      <c r="E220" s="37">
        <v>153</v>
      </c>
    </row>
    <row r="221" spans="1:5" ht="60.75" x14ac:dyDescent="0.25">
      <c r="A221" s="35" t="s">
        <v>237</v>
      </c>
      <c r="B221" s="38" t="s">
        <v>127</v>
      </c>
      <c r="C221" s="37">
        <v>63</v>
      </c>
      <c r="D221" s="37">
        <v>50</v>
      </c>
      <c r="E221" s="37">
        <v>44</v>
      </c>
    </row>
    <row r="222" spans="1:5" ht="60.75" x14ac:dyDescent="0.25">
      <c r="A222" s="35" t="s">
        <v>131</v>
      </c>
      <c r="B222" s="38" t="s">
        <v>132</v>
      </c>
      <c r="C222" s="37">
        <v>315</v>
      </c>
      <c r="D222" s="37">
        <v>247</v>
      </c>
      <c r="E222" s="37">
        <v>219</v>
      </c>
    </row>
    <row r="223" spans="1:5" ht="45.75" x14ac:dyDescent="0.25">
      <c r="A223" s="35" t="s">
        <v>178</v>
      </c>
      <c r="B223" s="38" t="s">
        <v>127</v>
      </c>
      <c r="C223" s="37">
        <v>66</v>
      </c>
      <c r="D223" s="37">
        <v>52</v>
      </c>
      <c r="E223" s="37">
        <v>46</v>
      </c>
    </row>
    <row r="224" spans="1:5" ht="60.75" x14ac:dyDescent="0.25">
      <c r="A224" s="35" t="s">
        <v>141</v>
      </c>
      <c r="B224" s="38" t="s">
        <v>127</v>
      </c>
      <c r="C224" s="37">
        <v>508</v>
      </c>
      <c r="D224" s="37">
        <v>399</v>
      </c>
      <c r="E224" s="37">
        <v>353</v>
      </c>
    </row>
    <row r="225" spans="1:5" ht="75.75" x14ac:dyDescent="0.25">
      <c r="A225" s="35" t="s">
        <v>238</v>
      </c>
      <c r="B225" s="36" t="s">
        <v>127</v>
      </c>
      <c r="C225" s="37">
        <v>33</v>
      </c>
      <c r="D225" s="37">
        <v>26</v>
      </c>
      <c r="E225" s="37">
        <v>23</v>
      </c>
    </row>
    <row r="226" spans="1:5" x14ac:dyDescent="0.25">
      <c r="A226" s="3" t="s">
        <v>92</v>
      </c>
      <c r="B226" s="3"/>
      <c r="C226" s="3">
        <v>0</v>
      </c>
      <c r="D226" s="3">
        <v>0</v>
      </c>
      <c r="E226" s="3">
        <v>0</v>
      </c>
    </row>
    <row r="227" spans="1:5" ht="45.75" x14ac:dyDescent="0.25">
      <c r="A227" s="35" t="s">
        <v>143</v>
      </c>
      <c r="B227" s="36" t="s">
        <v>127</v>
      </c>
      <c r="C227" s="37">
        <v>233</v>
      </c>
      <c r="D227" s="37">
        <v>183</v>
      </c>
      <c r="E227" s="37">
        <v>162</v>
      </c>
    </row>
    <row r="228" spans="1:5" ht="30.75" x14ac:dyDescent="0.25">
      <c r="A228" s="35" t="s">
        <v>239</v>
      </c>
      <c r="B228" s="36" t="s">
        <v>127</v>
      </c>
      <c r="C228" s="37">
        <v>205</v>
      </c>
      <c r="D228" s="37">
        <v>161</v>
      </c>
      <c r="E228" s="37">
        <v>142</v>
      </c>
    </row>
    <row r="229" spans="1:5" ht="60.75" x14ac:dyDescent="0.25">
      <c r="A229" s="35" t="s">
        <v>222</v>
      </c>
      <c r="B229" s="36" t="s">
        <v>127</v>
      </c>
      <c r="C229" s="37">
        <v>185</v>
      </c>
      <c r="D229" s="37">
        <v>143</v>
      </c>
      <c r="E229" s="37">
        <v>129</v>
      </c>
    </row>
    <row r="230" spans="1:5" ht="45.75" x14ac:dyDescent="0.25">
      <c r="A230" s="35" t="s">
        <v>240</v>
      </c>
      <c r="B230" s="36" t="s">
        <v>127</v>
      </c>
      <c r="C230" s="37">
        <v>375</v>
      </c>
      <c r="D230" s="37">
        <v>295</v>
      </c>
      <c r="E230" s="37">
        <v>260</v>
      </c>
    </row>
    <row r="231" spans="1:5" ht="60.75" x14ac:dyDescent="0.25">
      <c r="A231" s="35" t="s">
        <v>241</v>
      </c>
      <c r="B231" s="36" t="s">
        <v>127</v>
      </c>
      <c r="C231" s="37">
        <v>249</v>
      </c>
      <c r="D231" s="37">
        <v>195</v>
      </c>
      <c r="E231" s="37">
        <v>173</v>
      </c>
    </row>
    <row r="232" spans="1:5" ht="75.75" x14ac:dyDescent="0.25">
      <c r="A232" s="35" t="s">
        <v>216</v>
      </c>
      <c r="B232" s="36" t="s">
        <v>127</v>
      </c>
      <c r="C232" s="37">
        <v>104</v>
      </c>
      <c r="D232" s="37">
        <v>82</v>
      </c>
      <c r="E232" s="37">
        <v>73</v>
      </c>
    </row>
    <row r="233" spans="1:5" ht="30.75" x14ac:dyDescent="0.25">
      <c r="A233" s="35" t="s">
        <v>156</v>
      </c>
      <c r="B233" s="36" t="s">
        <v>127</v>
      </c>
      <c r="C233" s="37">
        <v>553</v>
      </c>
      <c r="D233" s="37">
        <v>432</v>
      </c>
      <c r="E233" s="37">
        <v>384</v>
      </c>
    </row>
    <row r="234" spans="1:5" ht="75" x14ac:dyDescent="0.25">
      <c r="A234" s="41" t="s">
        <v>190</v>
      </c>
      <c r="B234" s="36" t="s">
        <v>127</v>
      </c>
      <c r="C234" s="37">
        <v>391</v>
      </c>
      <c r="D234" s="37">
        <v>306</v>
      </c>
      <c r="E234" s="37">
        <v>271</v>
      </c>
    </row>
    <row r="235" spans="1:5" ht="15.75" customHeight="1" x14ac:dyDescent="0.25">
      <c r="A235" s="2" t="s">
        <v>74</v>
      </c>
      <c r="B235" s="2"/>
      <c r="C235" s="2">
        <v>0</v>
      </c>
      <c r="D235" s="2">
        <v>0</v>
      </c>
      <c r="E235" s="2">
        <v>0</v>
      </c>
    </row>
    <row r="236" spans="1:5" ht="30" x14ac:dyDescent="0.25">
      <c r="A236" s="49" t="s">
        <v>158</v>
      </c>
      <c r="B236" s="36" t="s">
        <v>127</v>
      </c>
      <c r="C236" s="37">
        <v>332</v>
      </c>
      <c r="D236" s="37">
        <v>259</v>
      </c>
      <c r="E236" s="37">
        <v>229</v>
      </c>
    </row>
    <row r="237" spans="1:5" ht="30.75" x14ac:dyDescent="0.25">
      <c r="A237" s="35" t="s">
        <v>159</v>
      </c>
      <c r="B237" s="36" t="s">
        <v>127</v>
      </c>
      <c r="C237" s="37">
        <v>332</v>
      </c>
      <c r="D237" s="37">
        <v>259</v>
      </c>
      <c r="E237" s="37">
        <v>229</v>
      </c>
    </row>
    <row r="238" spans="1:5" x14ac:dyDescent="0.25">
      <c r="A238" s="35" t="s">
        <v>160</v>
      </c>
      <c r="B238" s="36" t="s">
        <v>127</v>
      </c>
      <c r="C238" s="37">
        <v>288</v>
      </c>
      <c r="D238" s="37">
        <v>226</v>
      </c>
      <c r="E238" s="37">
        <v>200</v>
      </c>
    </row>
    <row r="239" spans="1:5" ht="30.75" x14ac:dyDescent="0.25">
      <c r="A239" s="35" t="s">
        <v>161</v>
      </c>
      <c r="B239" s="36" t="s">
        <v>162</v>
      </c>
      <c r="C239" s="37">
        <v>442</v>
      </c>
      <c r="D239" s="37">
        <v>346</v>
      </c>
      <c r="E239" s="37">
        <v>306</v>
      </c>
    </row>
    <row r="240" spans="1:5" x14ac:dyDescent="0.25">
      <c r="A240" s="3" t="s">
        <v>163</v>
      </c>
      <c r="B240" s="3"/>
      <c r="C240" s="3">
        <v>0</v>
      </c>
      <c r="D240" s="3">
        <v>0</v>
      </c>
      <c r="E240" s="3">
        <v>0</v>
      </c>
    </row>
    <row r="241" spans="1:5" ht="45" x14ac:dyDescent="0.25">
      <c r="A241" s="41" t="s">
        <v>191</v>
      </c>
      <c r="B241" s="36" t="s">
        <v>127</v>
      </c>
      <c r="C241" s="36">
        <v>420</v>
      </c>
      <c r="D241" s="36">
        <v>329</v>
      </c>
      <c r="E241" s="36">
        <v>290</v>
      </c>
    </row>
    <row r="242" spans="1:5" ht="45" x14ac:dyDescent="0.25">
      <c r="A242" s="41" t="s">
        <v>224</v>
      </c>
      <c r="B242" s="36" t="s">
        <v>127</v>
      </c>
      <c r="C242" s="36">
        <v>442</v>
      </c>
      <c r="D242" s="36">
        <v>346</v>
      </c>
      <c r="E242" s="36">
        <v>306</v>
      </c>
    </row>
    <row r="243" spans="1:5" x14ac:dyDescent="0.25">
      <c r="A243" s="41" t="s">
        <v>225</v>
      </c>
      <c r="B243" s="36" t="s">
        <v>162</v>
      </c>
      <c r="C243" s="36">
        <v>442</v>
      </c>
      <c r="D243" s="36">
        <v>346</v>
      </c>
      <c r="E243" s="36">
        <v>306</v>
      </c>
    </row>
    <row r="244" spans="1:5" ht="30.75" x14ac:dyDescent="0.25">
      <c r="A244" s="35" t="s">
        <v>242</v>
      </c>
      <c r="B244" s="36" t="s">
        <v>33</v>
      </c>
      <c r="C244" s="37">
        <v>442</v>
      </c>
      <c r="D244" s="37">
        <v>346</v>
      </c>
      <c r="E244" s="37">
        <v>306</v>
      </c>
    </row>
    <row r="245" spans="1:5" ht="15.75" customHeight="1" x14ac:dyDescent="0.25">
      <c r="A245" s="146" t="s">
        <v>193</v>
      </c>
      <c r="B245" s="146"/>
      <c r="C245" s="146">
        <v>0</v>
      </c>
      <c r="D245" s="146">
        <v>0</v>
      </c>
      <c r="E245" s="146">
        <v>0</v>
      </c>
    </row>
    <row r="246" spans="1:5" ht="45.75" x14ac:dyDescent="0.25">
      <c r="A246" s="45" t="s">
        <v>227</v>
      </c>
      <c r="B246" s="36" t="s">
        <v>33</v>
      </c>
      <c r="C246" s="36">
        <v>332</v>
      </c>
      <c r="D246" s="36">
        <v>259</v>
      </c>
      <c r="E246" s="36">
        <v>229</v>
      </c>
    </row>
    <row r="247" spans="1:5" x14ac:dyDescent="0.25">
      <c r="A247" s="41" t="s">
        <v>243</v>
      </c>
      <c r="B247" s="36" t="s">
        <v>127</v>
      </c>
      <c r="C247" s="36">
        <v>332</v>
      </c>
      <c r="D247" s="36">
        <v>259</v>
      </c>
      <c r="E247" s="36">
        <v>229</v>
      </c>
    </row>
    <row r="248" spans="1:5" ht="15.75" customHeight="1" x14ac:dyDescent="0.25">
      <c r="A248" s="2" t="s">
        <v>76</v>
      </c>
      <c r="B248" s="2"/>
      <c r="C248" s="2">
        <v>0</v>
      </c>
      <c r="D248" s="2">
        <v>0</v>
      </c>
      <c r="E248" s="2">
        <v>0</v>
      </c>
    </row>
    <row r="249" spans="1:5" ht="45.75" x14ac:dyDescent="0.25">
      <c r="A249" s="35" t="s">
        <v>218</v>
      </c>
      <c r="B249" s="36" t="s">
        <v>33</v>
      </c>
      <c r="C249" s="37">
        <v>221</v>
      </c>
      <c r="D249" s="37">
        <v>173</v>
      </c>
      <c r="E249" s="37">
        <v>153</v>
      </c>
    </row>
    <row r="250" spans="1:5" x14ac:dyDescent="0.25">
      <c r="A250" s="35" t="s">
        <v>244</v>
      </c>
      <c r="B250" s="36" t="s">
        <v>33</v>
      </c>
      <c r="C250" s="48">
        <v>442</v>
      </c>
      <c r="D250" s="48">
        <v>346</v>
      </c>
      <c r="E250" s="48">
        <v>306</v>
      </c>
    </row>
    <row r="251" spans="1:5" ht="45.75" x14ac:dyDescent="0.25">
      <c r="A251" s="35" t="s">
        <v>169</v>
      </c>
      <c r="B251" s="36" t="s">
        <v>33</v>
      </c>
      <c r="C251" s="37">
        <v>221</v>
      </c>
      <c r="D251" s="37">
        <v>173</v>
      </c>
      <c r="E251" s="37">
        <v>153</v>
      </c>
    </row>
    <row r="252" spans="1:5" ht="45.75" x14ac:dyDescent="0.25">
      <c r="A252" s="35" t="s">
        <v>245</v>
      </c>
      <c r="B252" s="36" t="s">
        <v>33</v>
      </c>
      <c r="C252" s="37">
        <v>315</v>
      </c>
      <c r="D252" s="37">
        <v>247</v>
      </c>
      <c r="E252" s="37">
        <v>219</v>
      </c>
    </row>
  </sheetData>
  <mergeCells count="45">
    <mergeCell ref="A245:E245"/>
    <mergeCell ref="A248:E248"/>
    <mergeCell ref="A208:E208"/>
    <mergeCell ref="A212:E212"/>
    <mergeCell ref="A226:E226"/>
    <mergeCell ref="A235:E235"/>
    <mergeCell ref="A240:E240"/>
    <mergeCell ref="A180:E180"/>
    <mergeCell ref="A186:E186"/>
    <mergeCell ref="A195:E195"/>
    <mergeCell ref="A200:E200"/>
    <mergeCell ref="A205:E205"/>
    <mergeCell ref="A170:E170"/>
    <mergeCell ref="A172:E172"/>
    <mergeCell ref="A174:E174"/>
    <mergeCell ref="A177:E177"/>
    <mergeCell ref="A179:E179"/>
    <mergeCell ref="A133:E133"/>
    <mergeCell ref="A137:E137"/>
    <mergeCell ref="A138:E138"/>
    <mergeCell ref="A157:E157"/>
    <mergeCell ref="A166:E166"/>
    <mergeCell ref="A97:E97"/>
    <mergeCell ref="A117:E117"/>
    <mergeCell ref="A123:E123"/>
    <mergeCell ref="A127:E127"/>
    <mergeCell ref="A130:E130"/>
    <mergeCell ref="A59:E59"/>
    <mergeCell ref="A62:E62"/>
    <mergeCell ref="A65:E65"/>
    <mergeCell ref="A69:E69"/>
    <mergeCell ref="A70:E70"/>
    <mergeCell ref="A8:E8"/>
    <mergeCell ref="A9:E9"/>
    <mergeCell ref="A38:E38"/>
    <mergeCell ref="A52:E52"/>
    <mergeCell ref="A57:E57"/>
    <mergeCell ref="A2:B2"/>
    <mergeCell ref="D4:E4"/>
    <mergeCell ref="A5:E5"/>
    <mergeCell ref="A6:A7"/>
    <mergeCell ref="B6:B7"/>
    <mergeCell ref="C6:C7"/>
    <mergeCell ref="D6:D7"/>
    <mergeCell ref="E6:E7"/>
  </mergeCells>
  <conditionalFormatting sqref="B94 E94 E92 B34:E35 B10:E32 B81:B92 C81:E90">
    <cfRule type="containsText" dxfId="308" priority="2" operator="containsText" text="#ЗНАЧ!"/>
    <cfRule type="containsText" dxfId="307" priority="3" operator="containsText" text="#ЗНАЧ!"/>
  </conditionalFormatting>
  <conditionalFormatting sqref="B140:B141 E140:E141">
    <cfRule type="containsText" dxfId="306" priority="4" operator="containsText" text="#ЗНАЧ!"/>
    <cfRule type="containsText" dxfId="305" priority="5" operator="containsText" text="#ЗНАЧ!"/>
  </conditionalFormatting>
  <conditionalFormatting sqref="E71 E80">
    <cfRule type="containsText" priority="6" operator="containsText" text="#ЗНАЧ!"/>
    <cfRule type="containsText" priority="7" operator="containsText" text="#ЗНАЧ!"/>
  </conditionalFormatting>
  <conditionalFormatting sqref="B74:B79 E74:E79">
    <cfRule type="containsText" priority="8" operator="containsText" text="#ЗНАЧ!"/>
    <cfRule type="containsText" priority="9" operator="containsText" text="#ЗНАЧ!"/>
  </conditionalFormatting>
  <conditionalFormatting sqref="B181">
    <cfRule type="containsText" priority="10" operator="containsText" text="#ЗНАЧ!"/>
    <cfRule type="containsText" priority="11" operator="containsText" text="#ЗНАЧ!"/>
  </conditionalFormatting>
  <conditionalFormatting sqref="E182">
    <cfRule type="containsText" dxfId="304" priority="12" operator="containsText" text="#ЗНАЧ!"/>
    <cfRule type="containsText" dxfId="303" priority="13" operator="containsText" text="#ЗНАЧ!"/>
  </conditionalFormatting>
  <conditionalFormatting sqref="B213">
    <cfRule type="containsText" dxfId="302" priority="14" operator="containsText" text="#ЗНАЧ!"/>
    <cfRule type="containsText" dxfId="301" priority="15" operator="containsText" text="#ЗНАЧ!"/>
  </conditionalFormatting>
  <conditionalFormatting sqref="E214">
    <cfRule type="containsText" dxfId="300" priority="16" operator="containsText" text="#ЗНАЧ!"/>
    <cfRule type="containsText" dxfId="299" priority="17" operator="containsText" text="#ЗНАЧ!"/>
  </conditionalFormatting>
  <conditionalFormatting sqref="C71 C80">
    <cfRule type="containsText" dxfId="298" priority="18" operator="containsText" text="#ЗНАЧ!"/>
    <cfRule type="containsText" dxfId="297" priority="19" operator="containsText" text="#ЗНАЧ!"/>
  </conditionalFormatting>
  <conditionalFormatting sqref="C94 C92">
    <cfRule type="containsText" dxfId="296" priority="20" operator="containsText" text="#ЗНАЧ!"/>
    <cfRule type="containsText" dxfId="295" priority="21" operator="containsText" text="#ЗНАЧ!"/>
  </conditionalFormatting>
  <conditionalFormatting sqref="C74:C79">
    <cfRule type="containsText" dxfId="294" priority="22" operator="containsText" text="#ЗНАЧ!"/>
    <cfRule type="containsText" dxfId="293" priority="23" operator="containsText" text="#ЗНАЧ!"/>
  </conditionalFormatting>
  <conditionalFormatting sqref="D94 D92">
    <cfRule type="containsText" dxfId="292" priority="24" operator="containsText" text="#ЗНАЧ!"/>
    <cfRule type="containsText" dxfId="291" priority="25" operator="containsText" text="#ЗНАЧ!"/>
  </conditionalFormatting>
  <conditionalFormatting sqref="D71 D80">
    <cfRule type="containsText" dxfId="290" priority="26" operator="containsText" text="#ЗНАЧ!"/>
    <cfRule type="containsText" dxfId="289" priority="27" operator="containsText" text="#ЗНАЧ!"/>
  </conditionalFormatting>
  <conditionalFormatting sqref="D74:D79">
    <cfRule type="containsText" dxfId="288" priority="28" operator="containsText" text="#ЗНАЧ!"/>
    <cfRule type="containsText" dxfId="287" priority="29" operator="containsText" text="#ЗНАЧ!"/>
  </conditionalFormatting>
  <conditionalFormatting sqref="C140:C141">
    <cfRule type="containsText" dxfId="286" priority="30" operator="containsText" text="#ЗНАЧ!"/>
    <cfRule type="containsText" dxfId="285" priority="31" operator="containsText" text="#ЗНАЧ!"/>
  </conditionalFormatting>
  <conditionalFormatting sqref="D140:D141">
    <cfRule type="containsText" dxfId="284" priority="32" operator="containsText" text="#ЗНАЧ!"/>
    <cfRule type="containsText" dxfId="283" priority="33" operator="containsText" text="#ЗНАЧ!"/>
  </conditionalFormatting>
  <conditionalFormatting sqref="D182">
    <cfRule type="containsText" dxfId="282" priority="34" operator="containsText" text="#ЗНАЧ!"/>
    <cfRule type="containsText" dxfId="281" priority="35" operator="containsText" text="#ЗНАЧ!"/>
  </conditionalFormatting>
  <conditionalFormatting sqref="C182">
    <cfRule type="containsText" dxfId="280" priority="36" operator="containsText" text="#ЗНАЧ!"/>
    <cfRule type="containsText" dxfId="279" priority="37" operator="containsText" text="#ЗНАЧ!"/>
  </conditionalFormatting>
  <conditionalFormatting sqref="C214">
    <cfRule type="containsText" dxfId="278" priority="38" operator="containsText" text="#ЗНАЧ!"/>
    <cfRule type="containsText" dxfId="277" priority="39" operator="containsText" text="#ЗНАЧ!"/>
  </conditionalFormatting>
  <conditionalFormatting sqref="D214">
    <cfRule type="containsText" dxfId="276" priority="40" operator="containsText" text="#ЗНАЧ!"/>
    <cfRule type="containsText" dxfId="275" priority="41" operator="containsText" text="#ЗНАЧ!"/>
  </conditionalFormatting>
  <conditionalFormatting sqref="D91">
    <cfRule type="containsText" dxfId="274" priority="42" operator="containsText" text="#ЗНАЧ!"/>
    <cfRule type="containsText" dxfId="273" priority="43" operator="containsText" text="#ЗНАЧ!"/>
  </conditionalFormatting>
  <conditionalFormatting sqref="E91">
    <cfRule type="containsText" dxfId="272" priority="44" operator="containsText" text="#ЗНАЧ!"/>
    <cfRule type="containsText" dxfId="271" priority="45" operator="containsText" text="#ЗНАЧ!"/>
  </conditionalFormatting>
  <conditionalFormatting sqref="C91">
    <cfRule type="containsText" dxfId="270" priority="46" operator="containsText" text="#ЗНАЧ!"/>
    <cfRule type="containsText" dxfId="269" priority="47" operator="containsText" text="#ЗНАЧ!"/>
  </conditionalFormatting>
  <conditionalFormatting sqref="E73">
    <cfRule type="containsText" dxfId="268" priority="48" operator="containsText" text="#ЗНАЧ!"/>
    <cfRule type="containsText" dxfId="267" priority="49" operator="containsText" text="#ЗНАЧ!"/>
  </conditionalFormatting>
  <conditionalFormatting sqref="C73">
    <cfRule type="containsText" dxfId="266" priority="50" operator="containsText" text="#ЗНАЧ!"/>
    <cfRule type="containsText" dxfId="265" priority="51" operator="containsText" text="#ЗНАЧ!"/>
  </conditionalFormatting>
  <conditionalFormatting sqref="D73">
    <cfRule type="containsText" dxfId="264" priority="52" operator="containsText" text="#ЗНАЧ!"/>
    <cfRule type="containsText" dxfId="263" priority="53" operator="containsText" text="#ЗНАЧ!"/>
  </conditionalFormatting>
  <conditionalFormatting sqref="E72">
    <cfRule type="containsText" dxfId="262" priority="54" operator="containsText" text="#ЗНАЧ!"/>
    <cfRule type="containsText" dxfId="261" priority="55" operator="containsText" text="#ЗНАЧ!"/>
  </conditionalFormatting>
  <conditionalFormatting sqref="C72">
    <cfRule type="containsText" dxfId="260" priority="56" operator="containsText" text="#ЗНАЧ!"/>
    <cfRule type="containsText" dxfId="259" priority="57" operator="containsText" text="#ЗНАЧ!"/>
  </conditionalFormatting>
  <conditionalFormatting sqref="D72">
    <cfRule type="containsText" dxfId="258" priority="58" operator="containsText" text="#ЗНАЧ!"/>
    <cfRule type="containsText" dxfId="257" priority="59" operator="containsText" text="#ЗНАЧ!"/>
  </conditionalFormatting>
  <conditionalFormatting sqref="B33 E33">
    <cfRule type="containsText" dxfId="256" priority="60" operator="containsText" text="#ЗНАЧ!"/>
    <cfRule type="containsText" dxfId="255" priority="61" operator="containsText" text="#ЗНАЧ!"/>
  </conditionalFormatting>
  <conditionalFormatting sqref="C33">
    <cfRule type="containsText" dxfId="254" priority="62" operator="containsText" text="#ЗНАЧ!"/>
    <cfRule type="containsText" dxfId="253" priority="63" operator="containsText" text="#ЗНАЧ!"/>
  </conditionalFormatting>
  <conditionalFormatting sqref="D33">
    <cfRule type="containsText" dxfId="252" priority="64" operator="containsText" text="#ЗНАЧ!"/>
    <cfRule type="containsText" dxfId="251" priority="65" operator="containsText" text="#ЗНАЧ!"/>
  </conditionalFormatting>
  <conditionalFormatting sqref="E215">
    <cfRule type="containsText" dxfId="250" priority="66" operator="containsText" text="#ЗНАЧ!"/>
    <cfRule type="containsText" dxfId="249" priority="67" operator="containsText" text="#ЗНАЧ!"/>
  </conditionalFormatting>
  <conditionalFormatting sqref="C215">
    <cfRule type="containsText" dxfId="248" priority="68" operator="containsText" text="#ЗНАЧ!"/>
    <cfRule type="containsText" dxfId="247" priority="69" operator="containsText" text="#ЗНАЧ!"/>
  </conditionalFormatting>
  <conditionalFormatting sqref="D215">
    <cfRule type="containsText" dxfId="246" priority="70" operator="containsText" text="#ЗНАЧ!"/>
    <cfRule type="containsText" dxfId="245" priority="71" operator="containsText" text="#ЗНАЧ!"/>
  </conditionalFormatting>
  <conditionalFormatting sqref="B6">
    <cfRule type="containsText" dxfId="244" priority="72" operator="containsText" text="#ЗНАЧ!"/>
    <cfRule type="containsText" dxfId="243" priority="73" operator="containsText" text="#ЗНАЧ!"/>
  </conditionalFormatting>
  <pageMargins left="0.70833333333333304" right="0.70833333333333304" top="0.74791666666666701" bottom="0.196527777777778" header="0.51180555555555496" footer="0.51180555555555496"/>
  <pageSetup paperSize="9" firstPageNumber="0" fitToHeight="32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K69"/>
  <sheetViews>
    <sheetView topLeftCell="A26" zoomScaleNormal="100" workbookViewId="0">
      <selection activeCell="V10" sqref="V10"/>
    </sheetView>
  </sheetViews>
  <sheetFormatPr defaultRowHeight="15.75" x14ac:dyDescent="0.25"/>
  <cols>
    <col min="1" max="1" width="37.5703125" style="25"/>
    <col min="2" max="2" width="6.42578125" style="25"/>
    <col min="3" max="5" width="0" style="25" hidden="1"/>
    <col min="6" max="6" width="6.140625" style="25"/>
    <col min="7" max="9" width="0" style="25" hidden="1"/>
    <col min="10" max="10" width="6.42578125" style="25"/>
    <col min="11" max="13" width="0" style="25" hidden="1"/>
    <col min="14" max="14" width="6.140625" style="25"/>
    <col min="15" max="17" width="0" style="25" hidden="1"/>
    <col min="18" max="18" width="6.28515625" style="25"/>
    <col min="19" max="21" width="0" style="25" hidden="1"/>
    <col min="22" max="22" width="10.140625" style="25"/>
    <col min="23" max="1025" width="6.140625" style="25"/>
  </cols>
  <sheetData>
    <row r="1" spans="1:22" x14ac:dyDescent="0.25">
      <c r="R1" s="50"/>
      <c r="S1" s="50"/>
      <c r="T1" s="50"/>
      <c r="U1" s="51" t="s">
        <v>246</v>
      </c>
      <c r="V1" s="51" t="s">
        <v>247</v>
      </c>
    </row>
    <row r="2" spans="1:22" x14ac:dyDescent="0.25">
      <c r="R2" s="50"/>
      <c r="S2" s="50"/>
      <c r="T2" s="50"/>
      <c r="U2" s="51" t="s">
        <v>248</v>
      </c>
      <c r="V2" s="51" t="s">
        <v>248</v>
      </c>
    </row>
    <row r="3" spans="1:22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3"/>
      <c r="T3" s="53"/>
      <c r="U3" s="54" t="s">
        <v>249</v>
      </c>
      <c r="V3" s="54" t="s">
        <v>101</v>
      </c>
    </row>
    <row r="4" spans="1:22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5"/>
      <c r="V4" s="55"/>
    </row>
    <row r="5" spans="1:22" ht="111" customHeight="1" x14ac:dyDescent="0.25">
      <c r="A5" s="147" t="s">
        <v>250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</row>
    <row r="6" spans="1:22" ht="16.5" customHeight="1" x14ac:dyDescent="0.25">
      <c r="A6" s="7" t="s">
        <v>0</v>
      </c>
      <c r="B6" s="7" t="s">
        <v>1</v>
      </c>
      <c r="C6" s="148" t="s">
        <v>251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</row>
    <row r="7" spans="1:22" s="56" customFormat="1" ht="15" customHeight="1" x14ac:dyDescent="0.2">
      <c r="A7" s="7"/>
      <c r="B7" s="7"/>
      <c r="C7" s="149" t="s">
        <v>23</v>
      </c>
      <c r="D7" s="149" t="s">
        <v>23</v>
      </c>
      <c r="E7" s="149" t="s">
        <v>23</v>
      </c>
      <c r="F7" s="149" t="s">
        <v>23</v>
      </c>
      <c r="G7" s="149" t="s">
        <v>4</v>
      </c>
      <c r="H7" s="149" t="s">
        <v>4</v>
      </c>
      <c r="I7" s="149" t="s">
        <v>4</v>
      </c>
      <c r="J7" s="149" t="s">
        <v>4</v>
      </c>
      <c r="K7" s="149" t="s">
        <v>12</v>
      </c>
      <c r="L7" s="149" t="s">
        <v>12</v>
      </c>
      <c r="M7" s="149" t="s">
        <v>12</v>
      </c>
      <c r="N7" s="149" t="s">
        <v>12</v>
      </c>
      <c r="O7" s="149" t="s">
        <v>27</v>
      </c>
      <c r="P7" s="149" t="s">
        <v>27</v>
      </c>
      <c r="Q7" s="149" t="s">
        <v>27</v>
      </c>
      <c r="R7" s="149" t="s">
        <v>27</v>
      </c>
      <c r="S7" s="7" t="s">
        <v>252</v>
      </c>
      <c r="T7" s="7" t="s">
        <v>252</v>
      </c>
      <c r="U7" s="7" t="s">
        <v>252</v>
      </c>
      <c r="V7" s="7" t="s">
        <v>252</v>
      </c>
    </row>
    <row r="8" spans="1:22" s="56" customFormat="1" ht="63.75" customHeight="1" x14ac:dyDescent="0.2">
      <c r="A8" s="7"/>
      <c r="B8" s="7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7"/>
      <c r="T8" s="7"/>
      <c r="U8" s="7"/>
      <c r="V8" s="7"/>
    </row>
    <row r="9" spans="1:22" ht="90" x14ac:dyDescent="0.25">
      <c r="A9" s="33" t="s">
        <v>253</v>
      </c>
      <c r="B9" s="31" t="s">
        <v>33</v>
      </c>
      <c r="C9" s="31">
        <v>54.52</v>
      </c>
      <c r="D9" s="32">
        <f t="shared" ref="D9:D16" si="0">ROUND(C9*1.1,0)</f>
        <v>60</v>
      </c>
      <c r="E9" s="32">
        <v>69</v>
      </c>
      <c r="F9" s="32">
        <f t="shared" ref="F9:F16" si="1">E9*1.04</f>
        <v>71.760000000000005</v>
      </c>
      <c r="G9" s="31">
        <v>45.95</v>
      </c>
      <c r="H9" s="32">
        <f t="shared" ref="H9:H16" si="2">ROUND(G9*1.1,0)</f>
        <v>51</v>
      </c>
      <c r="I9" s="32">
        <v>59</v>
      </c>
      <c r="J9" s="32">
        <f t="shared" ref="J9:J16" si="3">I9*1.04</f>
        <v>61.36</v>
      </c>
      <c r="K9" s="31">
        <v>38.61</v>
      </c>
      <c r="L9" s="32">
        <f t="shared" ref="L9:L16" si="4">ROUND(K9*1.1,0)</f>
        <v>42</v>
      </c>
      <c r="M9" s="32">
        <v>48</v>
      </c>
      <c r="N9" s="32">
        <f t="shared" ref="N9:N16" si="5">M9*1.04</f>
        <v>49.92</v>
      </c>
      <c r="O9" s="31">
        <v>41.44</v>
      </c>
      <c r="P9" s="32">
        <f t="shared" ref="P9:P16" si="6">ROUND(O9*1.1,0)</f>
        <v>46</v>
      </c>
      <c r="Q9" s="32">
        <v>53</v>
      </c>
      <c r="R9" s="32">
        <f t="shared" ref="R9:R16" si="7">Q9*1.04</f>
        <v>55.120000000000005</v>
      </c>
      <c r="S9" s="31">
        <v>38.46</v>
      </c>
      <c r="T9" s="32">
        <f t="shared" ref="T9:T16" si="8">ROUND(S9*1.1,0)</f>
        <v>42</v>
      </c>
      <c r="U9" s="32">
        <f>ROUND(T9*1.15,0)</f>
        <v>48</v>
      </c>
      <c r="V9" s="32">
        <f t="shared" ref="V9:V16" si="9">U9*1.04</f>
        <v>49.92</v>
      </c>
    </row>
    <row r="10" spans="1:22" ht="45" x14ac:dyDescent="0.25">
      <c r="A10" s="33" t="s">
        <v>254</v>
      </c>
      <c r="B10" s="31" t="s">
        <v>33</v>
      </c>
      <c r="C10" s="31">
        <v>54.52</v>
      </c>
      <c r="D10" s="32">
        <f t="shared" si="0"/>
        <v>60</v>
      </c>
      <c r="E10" s="32">
        <v>69</v>
      </c>
      <c r="F10" s="32">
        <f t="shared" si="1"/>
        <v>71.760000000000005</v>
      </c>
      <c r="G10" s="31">
        <v>45.95</v>
      </c>
      <c r="H10" s="32">
        <f t="shared" si="2"/>
        <v>51</v>
      </c>
      <c r="I10" s="32">
        <v>59</v>
      </c>
      <c r="J10" s="32">
        <f t="shared" si="3"/>
        <v>61.36</v>
      </c>
      <c r="K10" s="31">
        <v>38.61</v>
      </c>
      <c r="L10" s="32">
        <f t="shared" si="4"/>
        <v>42</v>
      </c>
      <c r="M10" s="32">
        <v>48</v>
      </c>
      <c r="N10" s="32">
        <f t="shared" si="5"/>
        <v>49.92</v>
      </c>
      <c r="O10" s="31">
        <v>41.44</v>
      </c>
      <c r="P10" s="32">
        <f t="shared" si="6"/>
        <v>46</v>
      </c>
      <c r="Q10" s="32">
        <v>53</v>
      </c>
      <c r="R10" s="32">
        <f t="shared" si="7"/>
        <v>55.120000000000005</v>
      </c>
      <c r="S10" s="31">
        <v>38.46</v>
      </c>
      <c r="T10" s="32">
        <f t="shared" si="8"/>
        <v>42</v>
      </c>
      <c r="U10" s="32">
        <f>ROUND(T10*1.15,0)</f>
        <v>48</v>
      </c>
      <c r="V10" s="32">
        <f t="shared" si="9"/>
        <v>49.92</v>
      </c>
    </row>
    <row r="11" spans="1:22" ht="60" x14ac:dyDescent="0.25">
      <c r="A11" s="33" t="s">
        <v>35</v>
      </c>
      <c r="B11" s="31" t="s">
        <v>33</v>
      </c>
      <c r="C11" s="31">
        <v>54.52</v>
      </c>
      <c r="D11" s="32">
        <f t="shared" si="0"/>
        <v>60</v>
      </c>
      <c r="E11" s="32">
        <v>69</v>
      </c>
      <c r="F11" s="32">
        <f t="shared" si="1"/>
        <v>71.760000000000005</v>
      </c>
      <c r="G11" s="31">
        <v>45.95</v>
      </c>
      <c r="H11" s="32">
        <f t="shared" si="2"/>
        <v>51</v>
      </c>
      <c r="I11" s="32">
        <v>59</v>
      </c>
      <c r="J11" s="32">
        <f t="shared" si="3"/>
        <v>61.36</v>
      </c>
      <c r="K11" s="31">
        <v>38.61</v>
      </c>
      <c r="L11" s="32">
        <f t="shared" si="4"/>
        <v>42</v>
      </c>
      <c r="M11" s="32">
        <v>48</v>
      </c>
      <c r="N11" s="32">
        <f t="shared" si="5"/>
        <v>49.92</v>
      </c>
      <c r="O11" s="31">
        <v>41.44</v>
      </c>
      <c r="P11" s="32">
        <f t="shared" si="6"/>
        <v>46</v>
      </c>
      <c r="Q11" s="32">
        <v>53</v>
      </c>
      <c r="R11" s="32">
        <f t="shared" si="7"/>
        <v>55.120000000000005</v>
      </c>
      <c r="S11" s="31">
        <v>38.46</v>
      </c>
      <c r="T11" s="32">
        <f t="shared" si="8"/>
        <v>42</v>
      </c>
      <c r="U11" s="32">
        <v>48</v>
      </c>
      <c r="V11" s="32">
        <f t="shared" si="9"/>
        <v>49.92</v>
      </c>
    </row>
    <row r="12" spans="1:22" ht="75" x14ac:dyDescent="0.25">
      <c r="A12" s="33" t="s">
        <v>255</v>
      </c>
      <c r="B12" s="31" t="s">
        <v>33</v>
      </c>
      <c r="C12" s="31">
        <v>36.340000000000003</v>
      </c>
      <c r="D12" s="32">
        <f t="shared" si="0"/>
        <v>40</v>
      </c>
      <c r="E12" s="32">
        <v>46</v>
      </c>
      <c r="F12" s="32">
        <f t="shared" si="1"/>
        <v>47.84</v>
      </c>
      <c r="G12" s="31">
        <v>30.64</v>
      </c>
      <c r="H12" s="32">
        <f t="shared" si="2"/>
        <v>34</v>
      </c>
      <c r="I12" s="32">
        <v>39</v>
      </c>
      <c r="J12" s="32">
        <f t="shared" si="3"/>
        <v>40.56</v>
      </c>
      <c r="K12" s="31">
        <v>25.74</v>
      </c>
      <c r="L12" s="32">
        <f t="shared" si="4"/>
        <v>28</v>
      </c>
      <c r="M12" s="32">
        <v>32</v>
      </c>
      <c r="N12" s="32">
        <f t="shared" si="5"/>
        <v>33.28</v>
      </c>
      <c r="O12" s="31">
        <v>27.63</v>
      </c>
      <c r="P12" s="32">
        <f t="shared" si="6"/>
        <v>30</v>
      </c>
      <c r="Q12" s="32">
        <v>35</v>
      </c>
      <c r="R12" s="32">
        <f t="shared" si="7"/>
        <v>36.4</v>
      </c>
      <c r="S12" s="31">
        <v>25.64</v>
      </c>
      <c r="T12" s="32">
        <f t="shared" si="8"/>
        <v>28</v>
      </c>
      <c r="U12" s="32">
        <v>32</v>
      </c>
      <c r="V12" s="32">
        <f t="shared" si="9"/>
        <v>33.28</v>
      </c>
    </row>
    <row r="13" spans="1:22" ht="75" x14ac:dyDescent="0.25">
      <c r="A13" s="33" t="s">
        <v>256</v>
      </c>
      <c r="B13" s="31" t="s">
        <v>33</v>
      </c>
      <c r="C13" s="31">
        <v>27.26</v>
      </c>
      <c r="D13" s="32">
        <f t="shared" si="0"/>
        <v>30</v>
      </c>
      <c r="E13" s="32">
        <v>35</v>
      </c>
      <c r="F13" s="32">
        <f t="shared" si="1"/>
        <v>36.4</v>
      </c>
      <c r="G13" s="31">
        <v>22.98</v>
      </c>
      <c r="H13" s="32">
        <f t="shared" si="2"/>
        <v>25</v>
      </c>
      <c r="I13" s="32">
        <v>29</v>
      </c>
      <c r="J13" s="32">
        <f t="shared" si="3"/>
        <v>30.16</v>
      </c>
      <c r="K13" s="31">
        <v>19.309999999999999</v>
      </c>
      <c r="L13" s="32">
        <f t="shared" si="4"/>
        <v>21</v>
      </c>
      <c r="M13" s="32">
        <v>24</v>
      </c>
      <c r="N13" s="32">
        <f t="shared" si="5"/>
        <v>24.96</v>
      </c>
      <c r="O13" s="31">
        <v>20.72</v>
      </c>
      <c r="P13" s="32">
        <f t="shared" si="6"/>
        <v>23</v>
      </c>
      <c r="Q13" s="32">
        <v>26</v>
      </c>
      <c r="R13" s="32">
        <f t="shared" si="7"/>
        <v>27.04</v>
      </c>
      <c r="S13" s="31">
        <v>19.23</v>
      </c>
      <c r="T13" s="32">
        <f t="shared" si="8"/>
        <v>21</v>
      </c>
      <c r="U13" s="32">
        <f>ROUND(T13*1.15,0)</f>
        <v>24</v>
      </c>
      <c r="V13" s="32">
        <f t="shared" si="9"/>
        <v>24.96</v>
      </c>
    </row>
    <row r="14" spans="1:22" ht="42" customHeight="1" x14ac:dyDescent="0.25">
      <c r="A14" s="33" t="s">
        <v>257</v>
      </c>
      <c r="B14" s="31" t="s">
        <v>33</v>
      </c>
      <c r="C14" s="31">
        <v>27.26</v>
      </c>
      <c r="D14" s="32">
        <f t="shared" si="0"/>
        <v>30</v>
      </c>
      <c r="E14" s="32">
        <v>35</v>
      </c>
      <c r="F14" s="32">
        <f t="shared" si="1"/>
        <v>36.4</v>
      </c>
      <c r="G14" s="31">
        <v>22.98</v>
      </c>
      <c r="H14" s="32">
        <f t="shared" si="2"/>
        <v>25</v>
      </c>
      <c r="I14" s="32">
        <v>29</v>
      </c>
      <c r="J14" s="32">
        <f t="shared" si="3"/>
        <v>30.16</v>
      </c>
      <c r="K14" s="31">
        <v>19.309999999999999</v>
      </c>
      <c r="L14" s="32">
        <f t="shared" si="4"/>
        <v>21</v>
      </c>
      <c r="M14" s="32">
        <v>24</v>
      </c>
      <c r="N14" s="32">
        <f t="shared" si="5"/>
        <v>24.96</v>
      </c>
      <c r="O14" s="31">
        <v>20.72</v>
      </c>
      <c r="P14" s="32">
        <f t="shared" si="6"/>
        <v>23</v>
      </c>
      <c r="Q14" s="32">
        <v>26</v>
      </c>
      <c r="R14" s="32">
        <f t="shared" si="7"/>
        <v>27.04</v>
      </c>
      <c r="S14" s="31">
        <v>19.23</v>
      </c>
      <c r="T14" s="32">
        <f t="shared" si="8"/>
        <v>21</v>
      </c>
      <c r="U14" s="32">
        <v>24</v>
      </c>
      <c r="V14" s="32">
        <f t="shared" si="9"/>
        <v>24.96</v>
      </c>
    </row>
    <row r="15" spans="1:22" ht="45" x14ac:dyDescent="0.25">
      <c r="A15" s="33" t="s">
        <v>258</v>
      </c>
      <c r="B15" s="31" t="s">
        <v>33</v>
      </c>
      <c r="C15" s="31">
        <v>72.69</v>
      </c>
      <c r="D15" s="32">
        <f t="shared" si="0"/>
        <v>80</v>
      </c>
      <c r="E15" s="32">
        <v>92</v>
      </c>
      <c r="F15" s="32">
        <f t="shared" si="1"/>
        <v>95.68</v>
      </c>
      <c r="G15" s="31">
        <v>61.27</v>
      </c>
      <c r="H15" s="32">
        <f t="shared" si="2"/>
        <v>67</v>
      </c>
      <c r="I15" s="32">
        <v>77</v>
      </c>
      <c r="J15" s="32">
        <f t="shared" si="3"/>
        <v>80.08</v>
      </c>
      <c r="K15" s="31">
        <v>51.48</v>
      </c>
      <c r="L15" s="32">
        <f t="shared" si="4"/>
        <v>57</v>
      </c>
      <c r="M15" s="32">
        <v>66</v>
      </c>
      <c r="N15" s="32">
        <f t="shared" si="5"/>
        <v>68.64</v>
      </c>
      <c r="O15" s="31">
        <v>55.25</v>
      </c>
      <c r="P15" s="32">
        <f t="shared" si="6"/>
        <v>61</v>
      </c>
      <c r="Q15" s="32">
        <v>70</v>
      </c>
      <c r="R15" s="32">
        <f t="shared" si="7"/>
        <v>72.8</v>
      </c>
      <c r="S15" s="31">
        <v>51.27</v>
      </c>
      <c r="T15" s="32">
        <f t="shared" si="8"/>
        <v>56</v>
      </c>
      <c r="U15" s="32">
        <v>64</v>
      </c>
      <c r="V15" s="32">
        <f t="shared" si="9"/>
        <v>66.56</v>
      </c>
    </row>
    <row r="16" spans="1:22" ht="75" x14ac:dyDescent="0.25">
      <c r="A16" s="33" t="s">
        <v>259</v>
      </c>
      <c r="B16" s="31" t="s">
        <v>33</v>
      </c>
      <c r="C16" s="31">
        <v>9.09</v>
      </c>
      <c r="D16" s="32">
        <f t="shared" si="0"/>
        <v>10</v>
      </c>
      <c r="E16" s="32">
        <v>12</v>
      </c>
      <c r="F16" s="32">
        <f t="shared" si="1"/>
        <v>12.48</v>
      </c>
      <c r="G16" s="31">
        <v>7.66</v>
      </c>
      <c r="H16" s="32">
        <f t="shared" si="2"/>
        <v>8</v>
      </c>
      <c r="I16" s="32">
        <v>9</v>
      </c>
      <c r="J16" s="32">
        <f t="shared" si="3"/>
        <v>9.36</v>
      </c>
      <c r="K16" s="31">
        <v>6.44</v>
      </c>
      <c r="L16" s="32">
        <f t="shared" si="4"/>
        <v>7</v>
      </c>
      <c r="M16" s="32">
        <v>8</v>
      </c>
      <c r="N16" s="32">
        <f t="shared" si="5"/>
        <v>8.32</v>
      </c>
      <c r="O16" s="31">
        <v>6.91</v>
      </c>
      <c r="P16" s="32">
        <f t="shared" si="6"/>
        <v>8</v>
      </c>
      <c r="Q16" s="32">
        <v>9</v>
      </c>
      <c r="R16" s="32">
        <f t="shared" si="7"/>
        <v>9.36</v>
      </c>
      <c r="S16" s="31">
        <v>6.41</v>
      </c>
      <c r="T16" s="32">
        <f t="shared" si="8"/>
        <v>7</v>
      </c>
      <c r="U16" s="32">
        <f>ROUND(T16*1.15,0)</f>
        <v>8</v>
      </c>
      <c r="V16" s="32">
        <f t="shared" si="9"/>
        <v>8.32</v>
      </c>
    </row>
    <row r="17" spans="1:22" ht="30" x14ac:dyDescent="0.25">
      <c r="A17" s="33" t="s">
        <v>42</v>
      </c>
      <c r="B17" s="31"/>
      <c r="C17" s="31"/>
      <c r="D17" s="31"/>
      <c r="E17" s="32"/>
      <c r="F17" s="32"/>
      <c r="G17" s="31"/>
      <c r="H17" s="31"/>
      <c r="I17" s="32"/>
      <c r="J17" s="32"/>
      <c r="K17" s="31"/>
      <c r="L17" s="31"/>
      <c r="M17" s="32"/>
      <c r="N17" s="32"/>
      <c r="O17" s="31"/>
      <c r="P17" s="31"/>
      <c r="Q17" s="32"/>
      <c r="R17" s="32"/>
      <c r="S17" s="31"/>
      <c r="T17" s="31"/>
      <c r="U17" s="32"/>
      <c r="V17" s="32"/>
    </row>
    <row r="18" spans="1:22" ht="45" x14ac:dyDescent="0.25">
      <c r="A18" s="33" t="s">
        <v>43</v>
      </c>
      <c r="B18" s="31" t="s">
        <v>33</v>
      </c>
      <c r="C18" s="31">
        <v>4.54</v>
      </c>
      <c r="D18" s="32">
        <f t="shared" ref="D18:D28" si="10">ROUND(C18*1.1,0)</f>
        <v>5</v>
      </c>
      <c r="E18" s="32">
        <v>6</v>
      </c>
      <c r="F18" s="32">
        <f t="shared" ref="F18:F28" si="11">E18*1.04</f>
        <v>6.24</v>
      </c>
      <c r="G18" s="31">
        <v>3.83</v>
      </c>
      <c r="H18" s="32">
        <f t="shared" ref="H18:H28" si="12">ROUND(G18*1.1,0)</f>
        <v>4</v>
      </c>
      <c r="I18" s="32">
        <v>5</v>
      </c>
      <c r="J18" s="32">
        <f t="shared" ref="J18:J28" si="13">I18*1.04</f>
        <v>5.2</v>
      </c>
      <c r="K18" s="31">
        <v>3.22</v>
      </c>
      <c r="L18" s="32">
        <f t="shared" ref="L18:L28" si="14">ROUND(K18*1.1,0)</f>
        <v>4</v>
      </c>
      <c r="M18" s="32">
        <v>5</v>
      </c>
      <c r="N18" s="32">
        <f t="shared" ref="N18:N28" si="15">M18*1.04</f>
        <v>5.2</v>
      </c>
      <c r="O18" s="31">
        <v>3.45</v>
      </c>
      <c r="P18" s="32">
        <f t="shared" ref="P18:P28" si="16">ROUND(O18*1.1,0)</f>
        <v>4</v>
      </c>
      <c r="Q18" s="32">
        <v>5</v>
      </c>
      <c r="R18" s="32">
        <f t="shared" ref="R18:R28" si="17">Q18*1.04</f>
        <v>5.2</v>
      </c>
      <c r="S18" s="31">
        <v>3.21</v>
      </c>
      <c r="T18" s="32">
        <f t="shared" ref="T18:T28" si="18">ROUND(S18*1.1,0)</f>
        <v>4</v>
      </c>
      <c r="U18" s="32">
        <f t="shared" ref="U18:U23" si="19">ROUND(T18*1.15,0)</f>
        <v>5</v>
      </c>
      <c r="V18" s="32">
        <f t="shared" ref="V18:V28" si="20">U18*1.04</f>
        <v>5.2</v>
      </c>
    </row>
    <row r="19" spans="1:22" ht="45" x14ac:dyDescent="0.25">
      <c r="A19" s="33" t="s">
        <v>44</v>
      </c>
      <c r="B19" s="31" t="s">
        <v>33</v>
      </c>
      <c r="C19" s="31">
        <v>4.54</v>
      </c>
      <c r="D19" s="32">
        <f t="shared" si="10"/>
        <v>5</v>
      </c>
      <c r="E19" s="32">
        <v>6</v>
      </c>
      <c r="F19" s="32">
        <f t="shared" si="11"/>
        <v>6.24</v>
      </c>
      <c r="G19" s="31">
        <v>3.83</v>
      </c>
      <c r="H19" s="32">
        <f t="shared" si="12"/>
        <v>4</v>
      </c>
      <c r="I19" s="32">
        <v>5</v>
      </c>
      <c r="J19" s="32">
        <f t="shared" si="13"/>
        <v>5.2</v>
      </c>
      <c r="K19" s="31">
        <v>3.22</v>
      </c>
      <c r="L19" s="32">
        <f t="shared" si="14"/>
        <v>4</v>
      </c>
      <c r="M19" s="32">
        <v>5</v>
      </c>
      <c r="N19" s="32">
        <f t="shared" si="15"/>
        <v>5.2</v>
      </c>
      <c r="O19" s="31">
        <v>3.45</v>
      </c>
      <c r="P19" s="32">
        <f t="shared" si="16"/>
        <v>4</v>
      </c>
      <c r="Q19" s="32">
        <v>5</v>
      </c>
      <c r="R19" s="32">
        <f t="shared" si="17"/>
        <v>5.2</v>
      </c>
      <c r="S19" s="31">
        <v>3.21</v>
      </c>
      <c r="T19" s="32">
        <f t="shared" si="18"/>
        <v>4</v>
      </c>
      <c r="U19" s="32">
        <f t="shared" si="19"/>
        <v>5</v>
      </c>
      <c r="V19" s="32">
        <f t="shared" si="20"/>
        <v>5.2</v>
      </c>
    </row>
    <row r="20" spans="1:22" ht="45" x14ac:dyDescent="0.25">
      <c r="A20" s="33" t="s">
        <v>45</v>
      </c>
      <c r="B20" s="31" t="s">
        <v>33</v>
      </c>
      <c r="C20" s="31">
        <v>27.26</v>
      </c>
      <c r="D20" s="32">
        <f t="shared" si="10"/>
        <v>30</v>
      </c>
      <c r="E20" s="32">
        <v>35</v>
      </c>
      <c r="F20" s="32">
        <f t="shared" si="11"/>
        <v>36.4</v>
      </c>
      <c r="G20" s="31">
        <v>22.98</v>
      </c>
      <c r="H20" s="32">
        <f t="shared" si="12"/>
        <v>25</v>
      </c>
      <c r="I20" s="32">
        <v>29</v>
      </c>
      <c r="J20" s="32">
        <f t="shared" si="13"/>
        <v>30.16</v>
      </c>
      <c r="K20" s="31">
        <v>19.309999999999999</v>
      </c>
      <c r="L20" s="32">
        <f t="shared" si="14"/>
        <v>21</v>
      </c>
      <c r="M20" s="32">
        <v>24</v>
      </c>
      <c r="N20" s="32">
        <f t="shared" si="15"/>
        <v>24.96</v>
      </c>
      <c r="O20" s="31">
        <v>20.72</v>
      </c>
      <c r="P20" s="32">
        <f t="shared" si="16"/>
        <v>23</v>
      </c>
      <c r="Q20" s="32">
        <v>26</v>
      </c>
      <c r="R20" s="32">
        <f t="shared" si="17"/>
        <v>27.04</v>
      </c>
      <c r="S20" s="31">
        <v>19.23</v>
      </c>
      <c r="T20" s="32">
        <f t="shared" si="18"/>
        <v>21</v>
      </c>
      <c r="U20" s="32">
        <f t="shared" si="19"/>
        <v>24</v>
      </c>
      <c r="V20" s="32">
        <f t="shared" si="20"/>
        <v>24.96</v>
      </c>
    </row>
    <row r="21" spans="1:22" ht="45" x14ac:dyDescent="0.25">
      <c r="A21" s="33" t="s">
        <v>260</v>
      </c>
      <c r="B21" s="31" t="s">
        <v>33</v>
      </c>
      <c r="C21" s="31">
        <v>18.170000000000002</v>
      </c>
      <c r="D21" s="32">
        <f t="shared" si="10"/>
        <v>20</v>
      </c>
      <c r="E21" s="32">
        <v>23</v>
      </c>
      <c r="F21" s="32">
        <f t="shared" si="11"/>
        <v>23.92</v>
      </c>
      <c r="G21" s="31">
        <v>15.31</v>
      </c>
      <c r="H21" s="32">
        <f t="shared" si="12"/>
        <v>17</v>
      </c>
      <c r="I21" s="32">
        <v>20</v>
      </c>
      <c r="J21" s="32">
        <f t="shared" si="13"/>
        <v>20.8</v>
      </c>
      <c r="K21" s="31">
        <v>12.87</v>
      </c>
      <c r="L21" s="32">
        <f t="shared" si="14"/>
        <v>14</v>
      </c>
      <c r="M21" s="32">
        <v>16</v>
      </c>
      <c r="N21" s="32">
        <f t="shared" si="15"/>
        <v>16.64</v>
      </c>
      <c r="O21" s="31">
        <v>13.82</v>
      </c>
      <c r="P21" s="32">
        <f t="shared" si="16"/>
        <v>15</v>
      </c>
      <c r="Q21" s="32">
        <v>17</v>
      </c>
      <c r="R21" s="32">
        <f t="shared" si="17"/>
        <v>17.68</v>
      </c>
      <c r="S21" s="31">
        <v>12.82</v>
      </c>
      <c r="T21" s="32">
        <f t="shared" si="18"/>
        <v>14</v>
      </c>
      <c r="U21" s="32">
        <f t="shared" si="19"/>
        <v>16</v>
      </c>
      <c r="V21" s="32">
        <f t="shared" si="20"/>
        <v>16.64</v>
      </c>
    </row>
    <row r="22" spans="1:22" ht="45" hidden="1" x14ac:dyDescent="0.25">
      <c r="A22" s="33" t="s">
        <v>261</v>
      </c>
      <c r="B22" s="31" t="s">
        <v>33</v>
      </c>
      <c r="C22" s="31">
        <v>9.09</v>
      </c>
      <c r="D22" s="32">
        <f t="shared" si="10"/>
        <v>10</v>
      </c>
      <c r="E22" s="32">
        <f>ROUND(D22*1.15,0)</f>
        <v>12</v>
      </c>
      <c r="F22" s="32">
        <f t="shared" si="11"/>
        <v>12.48</v>
      </c>
      <c r="G22" s="31">
        <v>7.66</v>
      </c>
      <c r="H22" s="32">
        <f t="shared" si="12"/>
        <v>8</v>
      </c>
      <c r="I22" s="32">
        <f>ROUND(H22*1.15,0)</f>
        <v>9</v>
      </c>
      <c r="J22" s="32">
        <f t="shared" si="13"/>
        <v>9.36</v>
      </c>
      <c r="K22" s="31">
        <v>6.44</v>
      </c>
      <c r="L22" s="32">
        <f t="shared" si="14"/>
        <v>7</v>
      </c>
      <c r="M22" s="32">
        <f>ROUND(L22*1.15,0)</f>
        <v>8</v>
      </c>
      <c r="N22" s="32">
        <f t="shared" si="15"/>
        <v>8.32</v>
      </c>
      <c r="O22" s="31">
        <v>6.91</v>
      </c>
      <c r="P22" s="32">
        <f t="shared" si="16"/>
        <v>8</v>
      </c>
      <c r="Q22" s="32">
        <f>ROUND(P22*1.15,0)</f>
        <v>9</v>
      </c>
      <c r="R22" s="32">
        <f t="shared" si="17"/>
        <v>9.36</v>
      </c>
      <c r="S22" s="31">
        <v>6.41</v>
      </c>
      <c r="T22" s="32">
        <f t="shared" si="18"/>
        <v>7</v>
      </c>
      <c r="U22" s="32">
        <f t="shared" si="19"/>
        <v>8</v>
      </c>
      <c r="V22" s="32">
        <f t="shared" si="20"/>
        <v>8.32</v>
      </c>
    </row>
    <row r="23" spans="1:22" ht="45" x14ac:dyDescent="0.25">
      <c r="A23" s="33" t="s">
        <v>262</v>
      </c>
      <c r="B23" s="31" t="s">
        <v>33</v>
      </c>
      <c r="C23" s="31">
        <v>9.09</v>
      </c>
      <c r="D23" s="32">
        <f t="shared" si="10"/>
        <v>10</v>
      </c>
      <c r="E23" s="32">
        <v>12</v>
      </c>
      <c r="F23" s="32">
        <f t="shared" si="11"/>
        <v>12.48</v>
      </c>
      <c r="G23" s="31">
        <v>7.66</v>
      </c>
      <c r="H23" s="32">
        <f t="shared" si="12"/>
        <v>8</v>
      </c>
      <c r="I23" s="32">
        <f>ROUND(H23*1.15,0)</f>
        <v>9</v>
      </c>
      <c r="J23" s="32">
        <f t="shared" si="13"/>
        <v>9.36</v>
      </c>
      <c r="K23" s="31">
        <v>6.44</v>
      </c>
      <c r="L23" s="32">
        <f t="shared" si="14"/>
        <v>7</v>
      </c>
      <c r="M23" s="32">
        <v>8</v>
      </c>
      <c r="N23" s="32">
        <f t="shared" si="15"/>
        <v>8.32</v>
      </c>
      <c r="O23" s="31">
        <v>6.91</v>
      </c>
      <c r="P23" s="32">
        <f t="shared" si="16"/>
        <v>8</v>
      </c>
      <c r="Q23" s="32">
        <f>ROUND(P23*1.15,0)</f>
        <v>9</v>
      </c>
      <c r="R23" s="32">
        <f t="shared" si="17"/>
        <v>9.36</v>
      </c>
      <c r="S23" s="31">
        <v>6.41</v>
      </c>
      <c r="T23" s="32">
        <f t="shared" si="18"/>
        <v>7</v>
      </c>
      <c r="U23" s="32">
        <f t="shared" si="19"/>
        <v>8</v>
      </c>
      <c r="V23" s="32">
        <f t="shared" si="20"/>
        <v>8.32</v>
      </c>
    </row>
    <row r="24" spans="1:22" ht="45" x14ac:dyDescent="0.25">
      <c r="A24" s="33" t="s">
        <v>85</v>
      </c>
      <c r="B24" s="31" t="s">
        <v>33</v>
      </c>
      <c r="C24" s="31">
        <v>27.26</v>
      </c>
      <c r="D24" s="32">
        <f t="shared" si="10"/>
        <v>30</v>
      </c>
      <c r="E24" s="32">
        <v>35</v>
      </c>
      <c r="F24" s="32">
        <f t="shared" si="11"/>
        <v>36.4</v>
      </c>
      <c r="G24" s="31">
        <v>22.98</v>
      </c>
      <c r="H24" s="32">
        <f t="shared" si="12"/>
        <v>25</v>
      </c>
      <c r="I24" s="32">
        <v>29</v>
      </c>
      <c r="J24" s="32">
        <f t="shared" si="13"/>
        <v>30.16</v>
      </c>
      <c r="K24" s="31">
        <v>19.309999999999999</v>
      </c>
      <c r="L24" s="32">
        <f t="shared" si="14"/>
        <v>21</v>
      </c>
      <c r="M24" s="32">
        <v>24</v>
      </c>
      <c r="N24" s="32">
        <f t="shared" si="15"/>
        <v>24.96</v>
      </c>
      <c r="O24" s="31">
        <v>20.72</v>
      </c>
      <c r="P24" s="32">
        <f t="shared" si="16"/>
        <v>23</v>
      </c>
      <c r="Q24" s="32">
        <v>26</v>
      </c>
      <c r="R24" s="32">
        <f t="shared" si="17"/>
        <v>27.04</v>
      </c>
      <c r="S24" s="31">
        <v>19.23</v>
      </c>
      <c r="T24" s="32">
        <f t="shared" si="18"/>
        <v>21</v>
      </c>
      <c r="U24" s="32">
        <v>24</v>
      </c>
      <c r="V24" s="32">
        <f t="shared" si="20"/>
        <v>24.96</v>
      </c>
    </row>
    <row r="25" spans="1:22" ht="120" x14ac:dyDescent="0.25">
      <c r="A25" s="33" t="s">
        <v>48</v>
      </c>
      <c r="B25" s="31" t="s">
        <v>33</v>
      </c>
      <c r="C25" s="31">
        <v>72.69</v>
      </c>
      <c r="D25" s="32">
        <f t="shared" si="10"/>
        <v>80</v>
      </c>
      <c r="E25" s="32">
        <v>92</v>
      </c>
      <c r="F25" s="32">
        <f t="shared" si="11"/>
        <v>95.68</v>
      </c>
      <c r="G25" s="31">
        <v>61.27</v>
      </c>
      <c r="H25" s="32">
        <f t="shared" si="12"/>
        <v>67</v>
      </c>
      <c r="I25" s="32">
        <v>77</v>
      </c>
      <c r="J25" s="32">
        <f t="shared" si="13"/>
        <v>80.08</v>
      </c>
      <c r="K25" s="31">
        <v>51.48</v>
      </c>
      <c r="L25" s="32">
        <f t="shared" si="14"/>
        <v>57</v>
      </c>
      <c r="M25" s="32">
        <v>66</v>
      </c>
      <c r="N25" s="32">
        <f t="shared" si="15"/>
        <v>68.64</v>
      </c>
      <c r="O25" s="31">
        <v>55.25</v>
      </c>
      <c r="P25" s="32">
        <f t="shared" si="16"/>
        <v>61</v>
      </c>
      <c r="Q25" s="32">
        <v>70</v>
      </c>
      <c r="R25" s="32">
        <f t="shared" si="17"/>
        <v>72.8</v>
      </c>
      <c r="S25" s="31">
        <v>51.27</v>
      </c>
      <c r="T25" s="32">
        <f t="shared" si="18"/>
        <v>56</v>
      </c>
      <c r="U25" s="32">
        <v>64</v>
      </c>
      <c r="V25" s="32">
        <f t="shared" si="20"/>
        <v>66.56</v>
      </c>
    </row>
    <row r="26" spans="1:22" ht="90" x14ac:dyDescent="0.25">
      <c r="A26" s="33" t="s">
        <v>49</v>
      </c>
      <c r="B26" s="31" t="s">
        <v>33</v>
      </c>
      <c r="C26" s="31">
        <v>14.63</v>
      </c>
      <c r="D26" s="32">
        <f t="shared" si="10"/>
        <v>16</v>
      </c>
      <c r="E26" s="32">
        <v>18</v>
      </c>
      <c r="F26" s="32">
        <f t="shared" si="11"/>
        <v>18.72</v>
      </c>
      <c r="G26" s="31">
        <v>15.97</v>
      </c>
      <c r="H26" s="32">
        <f t="shared" si="12"/>
        <v>18</v>
      </c>
      <c r="I26" s="32">
        <v>21</v>
      </c>
      <c r="J26" s="32">
        <f t="shared" si="13"/>
        <v>21.84</v>
      </c>
      <c r="K26" s="31">
        <v>11.81</v>
      </c>
      <c r="L26" s="32">
        <f t="shared" si="14"/>
        <v>13</v>
      </c>
      <c r="M26" s="32">
        <v>15</v>
      </c>
      <c r="N26" s="32">
        <f t="shared" si="15"/>
        <v>15.600000000000001</v>
      </c>
      <c r="O26" s="31">
        <v>10.85</v>
      </c>
      <c r="P26" s="32">
        <f t="shared" si="16"/>
        <v>12</v>
      </c>
      <c r="Q26" s="32">
        <v>14</v>
      </c>
      <c r="R26" s="32">
        <f t="shared" si="17"/>
        <v>14.56</v>
      </c>
      <c r="S26" s="31">
        <v>15.97</v>
      </c>
      <c r="T26" s="32">
        <f t="shared" si="18"/>
        <v>18</v>
      </c>
      <c r="U26" s="32">
        <v>21</v>
      </c>
      <c r="V26" s="32">
        <f t="shared" si="20"/>
        <v>21.84</v>
      </c>
    </row>
    <row r="27" spans="1:22" ht="45" x14ac:dyDescent="0.25">
      <c r="A27" s="33" t="s">
        <v>50</v>
      </c>
      <c r="B27" s="31" t="s">
        <v>33</v>
      </c>
      <c r="C27" s="31">
        <v>9.09</v>
      </c>
      <c r="D27" s="32">
        <f t="shared" si="10"/>
        <v>10</v>
      </c>
      <c r="E27" s="32">
        <v>12</v>
      </c>
      <c r="F27" s="32">
        <f t="shared" si="11"/>
        <v>12.48</v>
      </c>
      <c r="G27" s="31">
        <v>7.66</v>
      </c>
      <c r="H27" s="32">
        <f t="shared" si="12"/>
        <v>8</v>
      </c>
      <c r="I27" s="32">
        <v>9</v>
      </c>
      <c r="J27" s="32">
        <f t="shared" si="13"/>
        <v>9.36</v>
      </c>
      <c r="K27" s="31">
        <v>6.44</v>
      </c>
      <c r="L27" s="32">
        <f t="shared" si="14"/>
        <v>7</v>
      </c>
      <c r="M27" s="32">
        <f>ROUND(L27*1.15,0)</f>
        <v>8</v>
      </c>
      <c r="N27" s="32">
        <f t="shared" si="15"/>
        <v>8.32</v>
      </c>
      <c r="O27" s="31">
        <v>6.91</v>
      </c>
      <c r="P27" s="32">
        <f t="shared" si="16"/>
        <v>8</v>
      </c>
      <c r="Q27" s="32">
        <v>9</v>
      </c>
      <c r="R27" s="32">
        <f t="shared" si="17"/>
        <v>9.36</v>
      </c>
      <c r="S27" s="31">
        <v>6.41</v>
      </c>
      <c r="T27" s="32">
        <f t="shared" si="18"/>
        <v>7</v>
      </c>
      <c r="U27" s="32">
        <f>ROUND(T27*1.15,0)</f>
        <v>8</v>
      </c>
      <c r="V27" s="32">
        <f t="shared" si="20"/>
        <v>8.32</v>
      </c>
    </row>
    <row r="28" spans="1:22" ht="45" x14ac:dyDescent="0.25">
      <c r="A28" s="33" t="s">
        <v>51</v>
      </c>
      <c r="B28" s="31" t="s">
        <v>33</v>
      </c>
      <c r="C28" s="31">
        <v>9.09</v>
      </c>
      <c r="D28" s="32">
        <f t="shared" si="10"/>
        <v>10</v>
      </c>
      <c r="E28" s="32">
        <v>12</v>
      </c>
      <c r="F28" s="32">
        <f t="shared" si="11"/>
        <v>12.48</v>
      </c>
      <c r="G28" s="31">
        <v>7.66</v>
      </c>
      <c r="H28" s="32">
        <f t="shared" si="12"/>
        <v>8</v>
      </c>
      <c r="I28" s="32">
        <f>ROUND(H28*1.15,0)</f>
        <v>9</v>
      </c>
      <c r="J28" s="32">
        <f t="shared" si="13"/>
        <v>9.36</v>
      </c>
      <c r="K28" s="31">
        <v>6.44</v>
      </c>
      <c r="L28" s="32">
        <f t="shared" si="14"/>
        <v>7</v>
      </c>
      <c r="M28" s="32">
        <f>ROUND(L28*1.15,0)</f>
        <v>8</v>
      </c>
      <c r="N28" s="32">
        <f t="shared" si="15"/>
        <v>8.32</v>
      </c>
      <c r="O28" s="31">
        <v>6.91</v>
      </c>
      <c r="P28" s="32">
        <f t="shared" si="16"/>
        <v>8</v>
      </c>
      <c r="Q28" s="32">
        <f>ROUND(P28*1.15,0)</f>
        <v>9</v>
      </c>
      <c r="R28" s="32">
        <f t="shared" si="17"/>
        <v>9.36</v>
      </c>
      <c r="S28" s="31">
        <v>6.41</v>
      </c>
      <c r="T28" s="32">
        <f t="shared" si="18"/>
        <v>7</v>
      </c>
      <c r="U28" s="32">
        <f>ROUND(T28*1.15,0)</f>
        <v>8</v>
      </c>
      <c r="V28" s="32">
        <f t="shared" si="20"/>
        <v>8.32</v>
      </c>
    </row>
    <row r="29" spans="1:22" ht="60" x14ac:dyDescent="0.25">
      <c r="A29" s="33" t="s">
        <v>263</v>
      </c>
      <c r="B29" s="31"/>
      <c r="C29" s="31"/>
      <c r="D29" s="31"/>
      <c r="E29" s="32"/>
      <c r="F29" s="32"/>
      <c r="G29" s="31"/>
      <c r="H29" s="31"/>
      <c r="I29" s="31"/>
      <c r="J29" s="32"/>
      <c r="K29" s="31"/>
      <c r="L29" s="31"/>
      <c r="M29" s="31"/>
      <c r="N29" s="32"/>
      <c r="O29" s="31"/>
      <c r="P29" s="31"/>
      <c r="Q29" s="31"/>
      <c r="R29" s="32"/>
      <c r="S29" s="31"/>
      <c r="T29" s="31"/>
      <c r="U29" s="31"/>
      <c r="V29" s="32"/>
    </row>
    <row r="30" spans="1:22" ht="45" x14ac:dyDescent="0.25">
      <c r="A30" s="33" t="s">
        <v>54</v>
      </c>
      <c r="B30" s="31" t="s">
        <v>33</v>
      </c>
      <c r="C30" s="31">
        <v>9.09</v>
      </c>
      <c r="D30" s="32">
        <f t="shared" ref="D30:D41" si="21">ROUND(C30*1.1,0)</f>
        <v>10</v>
      </c>
      <c r="E30" s="32">
        <v>12</v>
      </c>
      <c r="F30" s="32">
        <f t="shared" ref="F30:F41" si="22">E30*1.04</f>
        <v>12.48</v>
      </c>
      <c r="G30" s="31">
        <v>7.66</v>
      </c>
      <c r="H30" s="32">
        <f t="shared" ref="H30:H41" si="23">ROUND(G30*1.1,0)</f>
        <v>8</v>
      </c>
      <c r="I30" s="32">
        <f>ROUND(H30*1.15,0)</f>
        <v>9</v>
      </c>
      <c r="J30" s="32">
        <f t="shared" ref="J30:J41" si="24">I30*1.04</f>
        <v>9.36</v>
      </c>
      <c r="K30" s="31">
        <v>6.44</v>
      </c>
      <c r="L30" s="32">
        <f t="shared" ref="L30:L41" si="25">ROUND(K30*1.1,0)</f>
        <v>7</v>
      </c>
      <c r="M30" s="32">
        <f>ROUND(L30*1.15,0)</f>
        <v>8</v>
      </c>
      <c r="N30" s="32">
        <f t="shared" ref="N30:N41" si="26">M30*1.04</f>
        <v>8.32</v>
      </c>
      <c r="O30" s="31">
        <v>6.91</v>
      </c>
      <c r="P30" s="32">
        <f t="shared" ref="P30:P41" si="27">ROUND(O30*1.1,0)</f>
        <v>8</v>
      </c>
      <c r="Q30" s="32">
        <f>ROUND(P30*1.15,0)</f>
        <v>9</v>
      </c>
      <c r="R30" s="32">
        <f t="shared" ref="R30:R41" si="28">Q30*1.04</f>
        <v>9.36</v>
      </c>
      <c r="S30" s="31">
        <v>6.41</v>
      </c>
      <c r="T30" s="32">
        <f t="shared" ref="T30:T41" si="29">ROUND(S30*1.1,0)</f>
        <v>7</v>
      </c>
      <c r="U30" s="32">
        <f>ROUND(T30*1.15,0)</f>
        <v>8</v>
      </c>
      <c r="V30" s="32">
        <f t="shared" ref="V30:V41" si="30">U30*1.04</f>
        <v>8.32</v>
      </c>
    </row>
    <row r="31" spans="1:22" ht="45" x14ac:dyDescent="0.25">
      <c r="A31" s="33" t="s">
        <v>55</v>
      </c>
      <c r="B31" s="31" t="s">
        <v>33</v>
      </c>
      <c r="C31" s="31">
        <v>18.170000000000002</v>
      </c>
      <c r="D31" s="32">
        <f t="shared" si="21"/>
        <v>20</v>
      </c>
      <c r="E31" s="32">
        <v>23</v>
      </c>
      <c r="F31" s="32">
        <f t="shared" si="22"/>
        <v>23.92</v>
      </c>
      <c r="G31" s="31">
        <v>15.31</v>
      </c>
      <c r="H31" s="32">
        <f t="shared" si="23"/>
        <v>17</v>
      </c>
      <c r="I31" s="32">
        <v>20</v>
      </c>
      <c r="J31" s="32">
        <f t="shared" si="24"/>
        <v>20.8</v>
      </c>
      <c r="K31" s="31">
        <v>12.87</v>
      </c>
      <c r="L31" s="32">
        <f t="shared" si="25"/>
        <v>14</v>
      </c>
      <c r="M31" s="32">
        <v>16</v>
      </c>
      <c r="N31" s="32">
        <f t="shared" si="26"/>
        <v>16.64</v>
      </c>
      <c r="O31" s="31">
        <v>13.82</v>
      </c>
      <c r="P31" s="32">
        <f t="shared" si="27"/>
        <v>15</v>
      </c>
      <c r="Q31" s="32">
        <f>ROUND(P31*1.15,0)</f>
        <v>17</v>
      </c>
      <c r="R31" s="32">
        <f t="shared" si="28"/>
        <v>17.68</v>
      </c>
      <c r="S31" s="31">
        <v>12.82</v>
      </c>
      <c r="T31" s="32">
        <f t="shared" si="29"/>
        <v>14</v>
      </c>
      <c r="U31" s="32">
        <f>ROUND(T31*1.15,0)</f>
        <v>16</v>
      </c>
      <c r="V31" s="32">
        <f t="shared" si="30"/>
        <v>16.64</v>
      </c>
    </row>
    <row r="32" spans="1:22" ht="45" x14ac:dyDescent="0.25">
      <c r="A32" s="33" t="s">
        <v>56</v>
      </c>
      <c r="B32" s="31" t="s">
        <v>33</v>
      </c>
      <c r="C32" s="31">
        <v>9.09</v>
      </c>
      <c r="D32" s="32">
        <f t="shared" si="21"/>
        <v>10</v>
      </c>
      <c r="E32" s="32">
        <v>12</v>
      </c>
      <c r="F32" s="32">
        <f t="shared" si="22"/>
        <v>12.48</v>
      </c>
      <c r="G32" s="31">
        <v>7.66</v>
      </c>
      <c r="H32" s="32">
        <f t="shared" si="23"/>
        <v>8</v>
      </c>
      <c r="I32" s="32">
        <v>9</v>
      </c>
      <c r="J32" s="32">
        <f t="shared" si="24"/>
        <v>9.36</v>
      </c>
      <c r="K32" s="31">
        <v>6.44</v>
      </c>
      <c r="L32" s="32">
        <f t="shared" si="25"/>
        <v>7</v>
      </c>
      <c r="M32" s="32">
        <f>ROUND(L32*1.15,0)</f>
        <v>8</v>
      </c>
      <c r="N32" s="32">
        <f t="shared" si="26"/>
        <v>8.32</v>
      </c>
      <c r="O32" s="31">
        <v>6.91</v>
      </c>
      <c r="P32" s="32">
        <f t="shared" si="27"/>
        <v>8</v>
      </c>
      <c r="Q32" s="32">
        <f>ROUND(P32*1.15,0)</f>
        <v>9</v>
      </c>
      <c r="R32" s="32">
        <f t="shared" si="28"/>
        <v>9.36</v>
      </c>
      <c r="S32" s="31">
        <v>6.41</v>
      </c>
      <c r="T32" s="32">
        <f t="shared" si="29"/>
        <v>7</v>
      </c>
      <c r="U32" s="32">
        <f>ROUND(T32*1.15,0)</f>
        <v>8</v>
      </c>
      <c r="V32" s="32">
        <f t="shared" si="30"/>
        <v>8.32</v>
      </c>
    </row>
    <row r="33" spans="1:22" ht="45" x14ac:dyDescent="0.25">
      <c r="A33" s="33" t="s">
        <v>264</v>
      </c>
      <c r="B33" s="31" t="s">
        <v>33</v>
      </c>
      <c r="C33" s="31">
        <v>9.09</v>
      </c>
      <c r="D33" s="32">
        <f t="shared" si="21"/>
        <v>10</v>
      </c>
      <c r="E33" s="32">
        <v>12</v>
      </c>
      <c r="F33" s="32">
        <f t="shared" si="22"/>
        <v>12.48</v>
      </c>
      <c r="G33" s="31">
        <v>7.66</v>
      </c>
      <c r="H33" s="32">
        <f t="shared" si="23"/>
        <v>8</v>
      </c>
      <c r="I33" s="32">
        <v>9</v>
      </c>
      <c r="J33" s="32">
        <f t="shared" si="24"/>
        <v>9.36</v>
      </c>
      <c r="K33" s="31">
        <v>6.44</v>
      </c>
      <c r="L33" s="32">
        <f t="shared" si="25"/>
        <v>7</v>
      </c>
      <c r="M33" s="32">
        <f>ROUND(L33*1.15,0)</f>
        <v>8</v>
      </c>
      <c r="N33" s="32">
        <f t="shared" si="26"/>
        <v>8.32</v>
      </c>
      <c r="O33" s="31">
        <v>6.91</v>
      </c>
      <c r="P33" s="32">
        <f t="shared" si="27"/>
        <v>8</v>
      </c>
      <c r="Q33" s="32">
        <f>ROUND(P33*1.15,0)</f>
        <v>9</v>
      </c>
      <c r="R33" s="32">
        <f t="shared" si="28"/>
        <v>9.36</v>
      </c>
      <c r="S33" s="31">
        <v>6.41</v>
      </c>
      <c r="T33" s="32">
        <f t="shared" si="29"/>
        <v>7</v>
      </c>
      <c r="U33" s="32">
        <f>ROUND(T33*1.15,0)</f>
        <v>8</v>
      </c>
      <c r="V33" s="32">
        <f t="shared" si="30"/>
        <v>8.32</v>
      </c>
    </row>
    <row r="34" spans="1:22" ht="45" x14ac:dyDescent="0.25">
      <c r="A34" s="33" t="s">
        <v>265</v>
      </c>
      <c r="B34" s="31" t="s">
        <v>33</v>
      </c>
      <c r="C34" s="31">
        <v>54.52</v>
      </c>
      <c r="D34" s="32">
        <f t="shared" si="21"/>
        <v>60</v>
      </c>
      <c r="E34" s="32">
        <v>69</v>
      </c>
      <c r="F34" s="32">
        <f t="shared" si="22"/>
        <v>71.760000000000005</v>
      </c>
      <c r="G34" s="31">
        <v>45.95</v>
      </c>
      <c r="H34" s="32">
        <f t="shared" si="23"/>
        <v>51</v>
      </c>
      <c r="I34" s="32">
        <v>59</v>
      </c>
      <c r="J34" s="32">
        <f t="shared" si="24"/>
        <v>61.36</v>
      </c>
      <c r="K34" s="31">
        <v>38.61</v>
      </c>
      <c r="L34" s="32">
        <f t="shared" si="25"/>
        <v>42</v>
      </c>
      <c r="M34" s="32">
        <v>48</v>
      </c>
      <c r="N34" s="32">
        <f t="shared" si="26"/>
        <v>49.92</v>
      </c>
      <c r="O34" s="31">
        <v>41.44</v>
      </c>
      <c r="P34" s="32">
        <f t="shared" si="27"/>
        <v>46</v>
      </c>
      <c r="Q34" s="32">
        <v>53</v>
      </c>
      <c r="R34" s="32">
        <f t="shared" si="28"/>
        <v>55.120000000000005</v>
      </c>
      <c r="S34" s="31">
        <v>38.46</v>
      </c>
      <c r="T34" s="32">
        <f t="shared" si="29"/>
        <v>42</v>
      </c>
      <c r="U34" s="32">
        <f>ROUND(T34*1.15,0)</f>
        <v>48</v>
      </c>
      <c r="V34" s="32">
        <f t="shared" si="30"/>
        <v>49.92</v>
      </c>
    </row>
    <row r="35" spans="1:22" ht="45" x14ac:dyDescent="0.25">
      <c r="A35" s="33" t="s">
        <v>266</v>
      </c>
      <c r="B35" s="31" t="s">
        <v>33</v>
      </c>
      <c r="C35" s="31">
        <v>81.77</v>
      </c>
      <c r="D35" s="32">
        <f t="shared" si="21"/>
        <v>90</v>
      </c>
      <c r="E35" s="32">
        <v>104</v>
      </c>
      <c r="F35" s="32">
        <f t="shared" si="22"/>
        <v>108.16</v>
      </c>
      <c r="G35" s="31">
        <v>68.930000000000007</v>
      </c>
      <c r="H35" s="32">
        <f t="shared" si="23"/>
        <v>76</v>
      </c>
      <c r="I35" s="32">
        <v>87</v>
      </c>
      <c r="J35" s="32">
        <f t="shared" si="24"/>
        <v>90.48</v>
      </c>
      <c r="K35" s="31">
        <v>57.92</v>
      </c>
      <c r="L35" s="32">
        <f t="shared" si="25"/>
        <v>64</v>
      </c>
      <c r="M35" s="32">
        <v>74</v>
      </c>
      <c r="N35" s="32">
        <f t="shared" si="26"/>
        <v>76.960000000000008</v>
      </c>
      <c r="O35" s="31">
        <v>62.16</v>
      </c>
      <c r="P35" s="32">
        <f t="shared" si="27"/>
        <v>68</v>
      </c>
      <c r="Q35" s="32">
        <v>78</v>
      </c>
      <c r="R35" s="32">
        <f t="shared" si="28"/>
        <v>81.12</v>
      </c>
      <c r="S35" s="31">
        <v>57.68</v>
      </c>
      <c r="T35" s="32">
        <f t="shared" si="29"/>
        <v>63</v>
      </c>
      <c r="U35" s="32">
        <v>72</v>
      </c>
      <c r="V35" s="32">
        <f t="shared" si="30"/>
        <v>74.88</v>
      </c>
    </row>
    <row r="36" spans="1:22" ht="45" x14ac:dyDescent="0.25">
      <c r="A36" s="33" t="s">
        <v>267</v>
      </c>
      <c r="B36" s="31" t="s">
        <v>33</v>
      </c>
      <c r="C36" s="31">
        <v>54.52</v>
      </c>
      <c r="D36" s="32">
        <f t="shared" si="21"/>
        <v>60</v>
      </c>
      <c r="E36" s="32">
        <v>69</v>
      </c>
      <c r="F36" s="32">
        <f t="shared" si="22"/>
        <v>71.760000000000005</v>
      </c>
      <c r="G36" s="31">
        <v>45.95</v>
      </c>
      <c r="H36" s="32">
        <f t="shared" si="23"/>
        <v>51</v>
      </c>
      <c r="I36" s="32">
        <v>59</v>
      </c>
      <c r="J36" s="32">
        <f t="shared" si="24"/>
        <v>61.36</v>
      </c>
      <c r="K36" s="31">
        <v>38.61</v>
      </c>
      <c r="L36" s="32">
        <f t="shared" si="25"/>
        <v>42</v>
      </c>
      <c r="M36" s="32">
        <v>48</v>
      </c>
      <c r="N36" s="32">
        <f t="shared" si="26"/>
        <v>49.92</v>
      </c>
      <c r="O36" s="31">
        <v>41.44</v>
      </c>
      <c r="P36" s="32">
        <f t="shared" si="27"/>
        <v>46</v>
      </c>
      <c r="Q36" s="32">
        <v>53</v>
      </c>
      <c r="R36" s="32">
        <f t="shared" si="28"/>
        <v>55.120000000000005</v>
      </c>
      <c r="S36" s="31">
        <v>38.46</v>
      </c>
      <c r="T36" s="32">
        <f t="shared" si="29"/>
        <v>42</v>
      </c>
      <c r="U36" s="32">
        <v>48</v>
      </c>
      <c r="V36" s="32">
        <f t="shared" si="30"/>
        <v>49.92</v>
      </c>
    </row>
    <row r="37" spans="1:22" ht="45" x14ac:dyDescent="0.25">
      <c r="A37" s="33" t="s">
        <v>268</v>
      </c>
      <c r="B37" s="31" t="s">
        <v>33</v>
      </c>
      <c r="C37" s="31">
        <v>81.77</v>
      </c>
      <c r="D37" s="32">
        <f t="shared" si="21"/>
        <v>90</v>
      </c>
      <c r="E37" s="32">
        <v>104</v>
      </c>
      <c r="F37" s="32">
        <f t="shared" si="22"/>
        <v>108.16</v>
      </c>
      <c r="G37" s="31">
        <v>68.930000000000007</v>
      </c>
      <c r="H37" s="32">
        <f t="shared" si="23"/>
        <v>76</v>
      </c>
      <c r="I37" s="32">
        <v>87</v>
      </c>
      <c r="J37" s="32">
        <f t="shared" si="24"/>
        <v>90.48</v>
      </c>
      <c r="K37" s="31">
        <v>57.92</v>
      </c>
      <c r="L37" s="32">
        <f t="shared" si="25"/>
        <v>64</v>
      </c>
      <c r="M37" s="32">
        <v>74</v>
      </c>
      <c r="N37" s="32">
        <f t="shared" si="26"/>
        <v>76.960000000000008</v>
      </c>
      <c r="O37" s="31">
        <v>62.16</v>
      </c>
      <c r="P37" s="32">
        <f t="shared" si="27"/>
        <v>68</v>
      </c>
      <c r="Q37" s="32">
        <f>ROUND(P37*1.15,0)</f>
        <v>78</v>
      </c>
      <c r="R37" s="32">
        <f t="shared" si="28"/>
        <v>81.12</v>
      </c>
      <c r="S37" s="31">
        <v>57.68</v>
      </c>
      <c r="T37" s="32">
        <f t="shared" si="29"/>
        <v>63</v>
      </c>
      <c r="U37" s="32">
        <v>72</v>
      </c>
      <c r="V37" s="32">
        <f t="shared" si="30"/>
        <v>74.88</v>
      </c>
    </row>
    <row r="38" spans="1:22" ht="45" x14ac:dyDescent="0.25">
      <c r="A38" s="33" t="s">
        <v>269</v>
      </c>
      <c r="B38" s="31" t="s">
        <v>33</v>
      </c>
      <c r="C38" s="31">
        <v>54.52</v>
      </c>
      <c r="D38" s="32">
        <f t="shared" si="21"/>
        <v>60</v>
      </c>
      <c r="E38" s="32">
        <f>ROUND(D38*1.15,0)</f>
        <v>69</v>
      </c>
      <c r="F38" s="32">
        <f t="shared" si="22"/>
        <v>71.760000000000005</v>
      </c>
      <c r="G38" s="31">
        <v>45.95</v>
      </c>
      <c r="H38" s="32">
        <f t="shared" si="23"/>
        <v>51</v>
      </c>
      <c r="I38" s="32">
        <v>59</v>
      </c>
      <c r="J38" s="32">
        <f t="shared" si="24"/>
        <v>61.36</v>
      </c>
      <c r="K38" s="31">
        <v>38.61</v>
      </c>
      <c r="L38" s="32">
        <f t="shared" si="25"/>
        <v>42</v>
      </c>
      <c r="M38" s="32">
        <v>48</v>
      </c>
      <c r="N38" s="32">
        <f t="shared" si="26"/>
        <v>49.92</v>
      </c>
      <c r="O38" s="31">
        <v>41.44</v>
      </c>
      <c r="P38" s="32">
        <f t="shared" si="27"/>
        <v>46</v>
      </c>
      <c r="Q38" s="32">
        <f>ROUND(P38*1.15,0)</f>
        <v>53</v>
      </c>
      <c r="R38" s="32">
        <f t="shared" si="28"/>
        <v>55.120000000000005</v>
      </c>
      <c r="S38" s="31">
        <v>38.46</v>
      </c>
      <c r="T38" s="32">
        <f t="shared" si="29"/>
        <v>42</v>
      </c>
      <c r="U38" s="32">
        <v>48</v>
      </c>
      <c r="V38" s="32">
        <f t="shared" si="30"/>
        <v>49.92</v>
      </c>
    </row>
    <row r="39" spans="1:22" ht="45" x14ac:dyDescent="0.25">
      <c r="A39" s="33" t="s">
        <v>270</v>
      </c>
      <c r="B39" s="31" t="s">
        <v>33</v>
      </c>
      <c r="C39" s="31">
        <v>81.77</v>
      </c>
      <c r="D39" s="32">
        <f t="shared" si="21"/>
        <v>90</v>
      </c>
      <c r="E39" s="32">
        <f>ROUND(D39*1.15,0)</f>
        <v>104</v>
      </c>
      <c r="F39" s="32">
        <f t="shared" si="22"/>
        <v>108.16</v>
      </c>
      <c r="G39" s="31">
        <v>68.930000000000007</v>
      </c>
      <c r="H39" s="32">
        <f t="shared" si="23"/>
        <v>76</v>
      </c>
      <c r="I39" s="32">
        <v>87</v>
      </c>
      <c r="J39" s="32">
        <f t="shared" si="24"/>
        <v>90.48</v>
      </c>
      <c r="K39" s="31">
        <v>57.92</v>
      </c>
      <c r="L39" s="32">
        <f t="shared" si="25"/>
        <v>64</v>
      </c>
      <c r="M39" s="32">
        <v>74</v>
      </c>
      <c r="N39" s="32">
        <f t="shared" si="26"/>
        <v>76.960000000000008</v>
      </c>
      <c r="O39" s="31">
        <v>62.16</v>
      </c>
      <c r="P39" s="32">
        <f t="shared" si="27"/>
        <v>68</v>
      </c>
      <c r="Q39" s="32">
        <f>ROUND(P39*1.15,0)</f>
        <v>78</v>
      </c>
      <c r="R39" s="32">
        <f t="shared" si="28"/>
        <v>81.12</v>
      </c>
      <c r="S39" s="31">
        <v>57.68</v>
      </c>
      <c r="T39" s="32">
        <f t="shared" si="29"/>
        <v>63</v>
      </c>
      <c r="U39" s="32">
        <v>72</v>
      </c>
      <c r="V39" s="32">
        <f t="shared" si="30"/>
        <v>74.88</v>
      </c>
    </row>
    <row r="40" spans="1:22" ht="45" x14ac:dyDescent="0.25">
      <c r="A40" s="33" t="s">
        <v>58</v>
      </c>
      <c r="B40" s="31" t="s">
        <v>33</v>
      </c>
      <c r="C40" s="31">
        <v>242.76</v>
      </c>
      <c r="D40" s="32">
        <f t="shared" si="21"/>
        <v>267</v>
      </c>
      <c r="E40" s="32">
        <v>307</v>
      </c>
      <c r="F40" s="32">
        <f t="shared" si="22"/>
        <v>319.28000000000003</v>
      </c>
      <c r="G40" s="31">
        <v>181.91</v>
      </c>
      <c r="H40" s="32">
        <f t="shared" si="23"/>
        <v>200</v>
      </c>
      <c r="I40" s="32">
        <v>230</v>
      </c>
      <c r="J40" s="32">
        <f t="shared" si="24"/>
        <v>239.20000000000002</v>
      </c>
      <c r="K40" s="31">
        <v>180.71</v>
      </c>
      <c r="L40" s="32">
        <f t="shared" si="25"/>
        <v>199</v>
      </c>
      <c r="M40" s="32">
        <v>229</v>
      </c>
      <c r="N40" s="32">
        <f t="shared" si="26"/>
        <v>238.16</v>
      </c>
      <c r="O40" s="31">
        <v>170.62</v>
      </c>
      <c r="P40" s="32">
        <f t="shared" si="27"/>
        <v>188</v>
      </c>
      <c r="Q40" s="32">
        <v>216</v>
      </c>
      <c r="R40" s="32">
        <f t="shared" si="28"/>
        <v>224.64000000000001</v>
      </c>
      <c r="S40" s="31">
        <v>166.33</v>
      </c>
      <c r="T40" s="32">
        <f t="shared" si="29"/>
        <v>183</v>
      </c>
      <c r="U40" s="32">
        <v>210</v>
      </c>
      <c r="V40" s="32">
        <f t="shared" si="30"/>
        <v>218.4</v>
      </c>
    </row>
    <row r="41" spans="1:22" ht="75" x14ac:dyDescent="0.25">
      <c r="A41" s="33" t="s">
        <v>271</v>
      </c>
      <c r="B41" s="31" t="s">
        <v>33</v>
      </c>
      <c r="C41" s="31">
        <v>72.69</v>
      </c>
      <c r="D41" s="32">
        <f t="shared" si="21"/>
        <v>80</v>
      </c>
      <c r="E41" s="32">
        <v>92</v>
      </c>
      <c r="F41" s="32">
        <f t="shared" si="22"/>
        <v>95.68</v>
      </c>
      <c r="G41" s="31">
        <v>61.27</v>
      </c>
      <c r="H41" s="32">
        <f t="shared" si="23"/>
        <v>67</v>
      </c>
      <c r="I41" s="32">
        <v>77</v>
      </c>
      <c r="J41" s="32">
        <f t="shared" si="24"/>
        <v>80.08</v>
      </c>
      <c r="K41" s="31">
        <v>51.48</v>
      </c>
      <c r="L41" s="32">
        <f t="shared" si="25"/>
        <v>57</v>
      </c>
      <c r="M41" s="32">
        <v>66</v>
      </c>
      <c r="N41" s="32">
        <f t="shared" si="26"/>
        <v>68.64</v>
      </c>
      <c r="O41" s="31">
        <v>55.25</v>
      </c>
      <c r="P41" s="32">
        <f t="shared" si="27"/>
        <v>61</v>
      </c>
      <c r="Q41" s="32">
        <v>70</v>
      </c>
      <c r="R41" s="32">
        <f t="shared" si="28"/>
        <v>72.8</v>
      </c>
      <c r="S41" s="31">
        <v>51.27</v>
      </c>
      <c r="T41" s="32">
        <f t="shared" si="29"/>
        <v>56</v>
      </c>
      <c r="U41" s="32">
        <v>64</v>
      </c>
      <c r="V41" s="32">
        <f t="shared" si="30"/>
        <v>66.56</v>
      </c>
    </row>
    <row r="42" spans="1:22" ht="45" x14ac:dyDescent="0.25">
      <c r="A42" s="33" t="s">
        <v>272</v>
      </c>
      <c r="B42" s="31"/>
      <c r="C42" s="31"/>
      <c r="D42" s="31"/>
      <c r="E42" s="32"/>
      <c r="F42" s="32"/>
      <c r="G42" s="31"/>
      <c r="H42" s="31"/>
      <c r="I42" s="32"/>
      <c r="J42" s="32"/>
      <c r="K42" s="31"/>
      <c r="L42" s="31"/>
      <c r="M42" s="32"/>
      <c r="N42" s="32"/>
      <c r="O42" s="31"/>
      <c r="P42" s="31"/>
      <c r="Q42" s="32"/>
      <c r="R42" s="32"/>
      <c r="S42" s="31"/>
      <c r="T42" s="31"/>
      <c r="U42" s="32"/>
      <c r="V42" s="32"/>
    </row>
    <row r="43" spans="1:22" ht="45" x14ac:dyDescent="0.25">
      <c r="A43" s="33" t="s">
        <v>273</v>
      </c>
      <c r="B43" s="31" t="s">
        <v>33</v>
      </c>
      <c r="C43" s="31">
        <v>9.09</v>
      </c>
      <c r="D43" s="32">
        <f>ROUND(C43*1.1,0)</f>
        <v>10</v>
      </c>
      <c r="E43" s="32">
        <f>ROUND(D43*1.15,0)</f>
        <v>12</v>
      </c>
      <c r="F43" s="32">
        <f>E43*1.04</f>
        <v>12.48</v>
      </c>
      <c r="G43" s="31">
        <v>7.66</v>
      </c>
      <c r="H43" s="32">
        <f>ROUND(G43*1.1,0)</f>
        <v>8</v>
      </c>
      <c r="I43" s="32">
        <v>9</v>
      </c>
      <c r="J43" s="32">
        <f>I43*1.04</f>
        <v>9.36</v>
      </c>
      <c r="K43" s="31">
        <v>6.44</v>
      </c>
      <c r="L43" s="32">
        <f>ROUND(K43*1.1,0)</f>
        <v>7</v>
      </c>
      <c r="M43" s="32">
        <v>8</v>
      </c>
      <c r="N43" s="32">
        <f>M43*1.04</f>
        <v>8.32</v>
      </c>
      <c r="O43" s="31">
        <v>6.91</v>
      </c>
      <c r="P43" s="32">
        <f>ROUND(O43*1.1,0)</f>
        <v>8</v>
      </c>
      <c r="Q43" s="32">
        <f>ROUND(P43*1.15,0)</f>
        <v>9</v>
      </c>
      <c r="R43" s="32">
        <f>Q43*1.04</f>
        <v>9.36</v>
      </c>
      <c r="S43" s="31">
        <v>6.41</v>
      </c>
      <c r="T43" s="32">
        <f>ROUND(S43*1.1,0)</f>
        <v>7</v>
      </c>
      <c r="U43" s="32">
        <f>ROUND(T43*1.15,0)</f>
        <v>8</v>
      </c>
      <c r="V43" s="32">
        <f>U43*1.04</f>
        <v>8.32</v>
      </c>
    </row>
    <row r="44" spans="1:22" ht="75" x14ac:dyDescent="0.25">
      <c r="A44" s="33" t="s">
        <v>274</v>
      </c>
      <c r="B44" s="31" t="s">
        <v>33</v>
      </c>
      <c r="C44" s="31">
        <v>36.340000000000003</v>
      </c>
      <c r="D44" s="32">
        <f>ROUND(C44*1.1,0)</f>
        <v>40</v>
      </c>
      <c r="E44" s="32">
        <v>46</v>
      </c>
      <c r="F44" s="32">
        <f>E44*1.04</f>
        <v>47.84</v>
      </c>
      <c r="G44" s="31">
        <v>30.64</v>
      </c>
      <c r="H44" s="32">
        <f>ROUND(G44*1.1,0)</f>
        <v>34</v>
      </c>
      <c r="I44" s="32">
        <f>ROUND(H44*1.15,0)</f>
        <v>39</v>
      </c>
      <c r="J44" s="32">
        <f>I44*1.04</f>
        <v>40.56</v>
      </c>
      <c r="K44" s="31">
        <v>25.74</v>
      </c>
      <c r="L44" s="32">
        <f>ROUND(K44*1.1,0)</f>
        <v>28</v>
      </c>
      <c r="M44" s="32">
        <v>32</v>
      </c>
      <c r="N44" s="32">
        <f>M44*1.04</f>
        <v>33.28</v>
      </c>
      <c r="O44" s="31">
        <v>27.63</v>
      </c>
      <c r="P44" s="32">
        <f>ROUND(O44*1.1,0)</f>
        <v>30</v>
      </c>
      <c r="Q44" s="32">
        <v>35</v>
      </c>
      <c r="R44" s="32">
        <f>Q44*1.04</f>
        <v>36.4</v>
      </c>
      <c r="S44" s="31">
        <v>25.64</v>
      </c>
      <c r="T44" s="32">
        <f>ROUND(S44*1.1,0)</f>
        <v>28</v>
      </c>
      <c r="U44" s="32">
        <v>32</v>
      </c>
      <c r="V44" s="32">
        <f>U44*1.04</f>
        <v>33.28</v>
      </c>
    </row>
    <row r="45" spans="1:22" ht="45" x14ac:dyDescent="0.25">
      <c r="A45" s="33" t="s">
        <v>275</v>
      </c>
      <c r="B45" s="31"/>
      <c r="C45" s="31"/>
      <c r="D45" s="31"/>
      <c r="E45" s="32"/>
      <c r="F45" s="32"/>
      <c r="G45" s="31"/>
      <c r="H45" s="31"/>
      <c r="I45" s="32"/>
      <c r="J45" s="32"/>
      <c r="K45" s="31"/>
      <c r="L45" s="31"/>
      <c r="M45" s="32"/>
      <c r="N45" s="32"/>
      <c r="O45" s="31"/>
      <c r="P45" s="31"/>
      <c r="Q45" s="32"/>
      <c r="R45" s="32"/>
      <c r="S45" s="31"/>
      <c r="T45" s="31"/>
      <c r="U45" s="32"/>
      <c r="V45" s="32"/>
    </row>
    <row r="46" spans="1:22" ht="45" x14ac:dyDescent="0.25">
      <c r="A46" s="33" t="s">
        <v>276</v>
      </c>
      <c r="B46" s="31" t="s">
        <v>33</v>
      </c>
      <c r="C46" s="31">
        <v>133.72999999999999</v>
      </c>
      <c r="D46" s="32">
        <f>ROUND(C46*1.1,0)</f>
        <v>147</v>
      </c>
      <c r="E46" s="32">
        <v>169</v>
      </c>
      <c r="F46" s="32">
        <f>E46*1.04</f>
        <v>175.76000000000002</v>
      </c>
      <c r="G46" s="31">
        <v>90</v>
      </c>
      <c r="H46" s="32">
        <f>ROUND(G46*1.1,0)</f>
        <v>99</v>
      </c>
      <c r="I46" s="32">
        <v>114</v>
      </c>
      <c r="J46" s="32">
        <f>I46*1.04</f>
        <v>118.56</v>
      </c>
      <c r="K46" s="31">
        <v>103.49</v>
      </c>
      <c r="L46" s="32">
        <f>ROUND(K46*1.1,0)</f>
        <v>114</v>
      </c>
      <c r="M46" s="32">
        <v>131</v>
      </c>
      <c r="N46" s="32">
        <f>M46*1.04</f>
        <v>136.24</v>
      </c>
      <c r="O46" s="31">
        <v>87.74</v>
      </c>
      <c r="P46" s="32">
        <f>ROUND(O46*1.1,0)</f>
        <v>97</v>
      </c>
      <c r="Q46" s="32">
        <v>112</v>
      </c>
      <c r="R46" s="32">
        <f>Q46*1.04</f>
        <v>116.48</v>
      </c>
      <c r="S46" s="31">
        <v>89.42</v>
      </c>
      <c r="T46" s="32">
        <f>ROUND(S46*1.1,0)</f>
        <v>98</v>
      </c>
      <c r="U46" s="32">
        <v>113</v>
      </c>
      <c r="V46" s="32">
        <f>U46*1.04</f>
        <v>117.52000000000001</v>
      </c>
    </row>
    <row r="47" spans="1:22" ht="45" x14ac:dyDescent="0.25">
      <c r="A47" s="33" t="s">
        <v>277</v>
      </c>
      <c r="B47" s="31" t="s">
        <v>33</v>
      </c>
      <c r="C47" s="31">
        <v>109.03</v>
      </c>
      <c r="D47" s="32">
        <f>ROUND(C47*1.1,0)</f>
        <v>120</v>
      </c>
      <c r="E47" s="32">
        <v>138</v>
      </c>
      <c r="F47" s="32">
        <f>E47*1.04</f>
        <v>143.52000000000001</v>
      </c>
      <c r="G47" s="31">
        <v>91.91</v>
      </c>
      <c r="H47" s="32">
        <f>ROUND(G47*1.1,0)</f>
        <v>101</v>
      </c>
      <c r="I47" s="32">
        <v>116</v>
      </c>
      <c r="J47" s="32">
        <f>I47*1.04</f>
        <v>120.64</v>
      </c>
      <c r="K47" s="31">
        <v>77.22</v>
      </c>
      <c r="L47" s="32">
        <f>ROUND(K47*1.1,0)</f>
        <v>85</v>
      </c>
      <c r="M47" s="32">
        <v>98</v>
      </c>
      <c r="N47" s="32">
        <f>M47*1.04</f>
        <v>101.92</v>
      </c>
      <c r="O47" s="31">
        <v>82.89</v>
      </c>
      <c r="P47" s="32">
        <f>ROUND(O47*1.1,0)</f>
        <v>91</v>
      </c>
      <c r="Q47" s="32">
        <v>105</v>
      </c>
      <c r="R47" s="32">
        <f>Q47*1.04</f>
        <v>109.2</v>
      </c>
      <c r="S47" s="31">
        <v>76.91</v>
      </c>
      <c r="T47" s="32">
        <f>ROUND(S47*1.1,0)</f>
        <v>85</v>
      </c>
      <c r="U47" s="32">
        <v>98</v>
      </c>
      <c r="V47" s="32">
        <f>U47*1.04</f>
        <v>101.92</v>
      </c>
    </row>
    <row r="48" spans="1:22" ht="75" x14ac:dyDescent="0.25">
      <c r="A48" s="33" t="s">
        <v>278</v>
      </c>
      <c r="B48" s="31" t="s">
        <v>33</v>
      </c>
      <c r="C48" s="31">
        <v>87.8</v>
      </c>
      <c r="D48" s="32">
        <f>ROUND(C48*1.1,0)</f>
        <v>97</v>
      </c>
      <c r="E48" s="32">
        <v>112</v>
      </c>
      <c r="F48" s="32">
        <f>E48*1.04</f>
        <v>116.48</v>
      </c>
      <c r="G48" s="31">
        <v>91.91</v>
      </c>
      <c r="H48" s="32">
        <f>ROUND(G48*1.1,0)</f>
        <v>101</v>
      </c>
      <c r="I48" s="32">
        <f>ROUND(H48*1.15,0)</f>
        <v>116</v>
      </c>
      <c r="J48" s="32">
        <f>I48*1.04</f>
        <v>120.64</v>
      </c>
      <c r="K48" s="31">
        <v>70.87</v>
      </c>
      <c r="L48" s="32">
        <f>ROUND(K48*1.1,0)</f>
        <v>78</v>
      </c>
      <c r="M48" s="32">
        <v>90</v>
      </c>
      <c r="N48" s="32">
        <f>M48*1.04</f>
        <v>93.600000000000009</v>
      </c>
      <c r="O48" s="31">
        <v>65.09</v>
      </c>
      <c r="P48" s="32">
        <f>ROUND(O48*1.1,0)</f>
        <v>72</v>
      </c>
      <c r="Q48" s="32">
        <v>83</v>
      </c>
      <c r="R48" s="32">
        <f>Q48*1.04</f>
        <v>86.320000000000007</v>
      </c>
      <c r="S48" s="31">
        <v>76.91</v>
      </c>
      <c r="T48" s="32">
        <f>ROUND(S48*1.1,0)</f>
        <v>85</v>
      </c>
      <c r="U48" s="32">
        <v>98</v>
      </c>
      <c r="V48" s="32">
        <f>U48*1.04</f>
        <v>101.92</v>
      </c>
    </row>
    <row r="49" spans="1:22" ht="30" x14ac:dyDescent="0.25">
      <c r="A49" s="33" t="s">
        <v>70</v>
      </c>
      <c r="B49" s="31"/>
      <c r="C49" s="31"/>
      <c r="D49" s="31"/>
      <c r="E49" s="32"/>
      <c r="F49" s="32"/>
      <c r="G49" s="31"/>
      <c r="H49" s="31"/>
      <c r="I49" s="32"/>
      <c r="J49" s="32"/>
      <c r="K49" s="31"/>
      <c r="L49" s="31"/>
      <c r="M49" s="32"/>
      <c r="N49" s="32"/>
      <c r="O49" s="31"/>
      <c r="P49" s="31"/>
      <c r="Q49" s="32"/>
      <c r="R49" s="32"/>
      <c r="S49" s="31"/>
      <c r="T49" s="32"/>
      <c r="U49" s="32"/>
      <c r="V49" s="32"/>
    </row>
    <row r="50" spans="1:22" ht="45" x14ac:dyDescent="0.25">
      <c r="A50" s="33" t="s">
        <v>71</v>
      </c>
      <c r="B50" s="31" t="s">
        <v>33</v>
      </c>
      <c r="C50" s="31">
        <v>72.69</v>
      </c>
      <c r="D50" s="32">
        <f>ROUND(C50*1.1,0)</f>
        <v>80</v>
      </c>
      <c r="E50" s="32">
        <v>92</v>
      </c>
      <c r="F50" s="32">
        <f>E50*1.04</f>
        <v>95.68</v>
      </c>
      <c r="G50" s="31">
        <v>61.27</v>
      </c>
      <c r="H50" s="32">
        <f>ROUND(G50*1.1,0)</f>
        <v>67</v>
      </c>
      <c r="I50" s="32">
        <v>77</v>
      </c>
      <c r="J50" s="32">
        <f>I50*1.04</f>
        <v>80.08</v>
      </c>
      <c r="K50" s="31">
        <v>51.48</v>
      </c>
      <c r="L50" s="32">
        <f>ROUND(K50*1.1,0)</f>
        <v>57</v>
      </c>
      <c r="M50" s="32">
        <v>66</v>
      </c>
      <c r="N50" s="32">
        <f>M50*1.04</f>
        <v>68.64</v>
      </c>
      <c r="O50" s="31">
        <v>55.25</v>
      </c>
      <c r="P50" s="32">
        <f>ROUND(O50*1.1,0)</f>
        <v>61</v>
      </c>
      <c r="Q50" s="32">
        <v>70</v>
      </c>
      <c r="R50" s="32">
        <f>Q50*1.04</f>
        <v>72.8</v>
      </c>
      <c r="S50" s="31">
        <v>51.27</v>
      </c>
      <c r="T50" s="32">
        <f>ROUND(S50*1.1,0)</f>
        <v>56</v>
      </c>
      <c r="U50" s="32">
        <v>64</v>
      </c>
      <c r="V50" s="32">
        <f>U50*1.04</f>
        <v>66.56</v>
      </c>
    </row>
    <row r="51" spans="1:22" ht="45" x14ac:dyDescent="0.25">
      <c r="A51" s="33" t="s">
        <v>72</v>
      </c>
      <c r="B51" s="31" t="s">
        <v>33</v>
      </c>
      <c r="C51" s="31">
        <v>36.340000000000003</v>
      </c>
      <c r="D51" s="32">
        <f>ROUND(C51*1.1,0)</f>
        <v>40</v>
      </c>
      <c r="E51" s="32">
        <v>46</v>
      </c>
      <c r="F51" s="32">
        <f>E51*1.04</f>
        <v>47.84</v>
      </c>
      <c r="G51" s="31">
        <v>30.64</v>
      </c>
      <c r="H51" s="32">
        <f>ROUND(G51*1.1,0)</f>
        <v>34</v>
      </c>
      <c r="I51" s="32">
        <v>39</v>
      </c>
      <c r="J51" s="32">
        <f>I51*1.04</f>
        <v>40.56</v>
      </c>
      <c r="K51" s="31">
        <v>25.74</v>
      </c>
      <c r="L51" s="32">
        <f>ROUND(K51*1.1,0)</f>
        <v>28</v>
      </c>
      <c r="M51" s="32">
        <v>32</v>
      </c>
      <c r="N51" s="32">
        <f>M51*1.04</f>
        <v>33.28</v>
      </c>
      <c r="O51" s="31">
        <v>27.63</v>
      </c>
      <c r="P51" s="32">
        <f>ROUND(O51*1.1,0)</f>
        <v>30</v>
      </c>
      <c r="Q51" s="32">
        <v>35</v>
      </c>
      <c r="R51" s="32">
        <f>Q51*1.04</f>
        <v>36.4</v>
      </c>
      <c r="S51" s="31">
        <v>25.64</v>
      </c>
      <c r="T51" s="32">
        <f>ROUND(S51*1.1,0)</f>
        <v>28</v>
      </c>
      <c r="U51" s="32">
        <v>32</v>
      </c>
      <c r="V51" s="32">
        <f>U51*1.04</f>
        <v>33.28</v>
      </c>
    </row>
    <row r="52" spans="1:22" ht="60" x14ac:dyDescent="0.25">
      <c r="A52" s="33" t="s">
        <v>279</v>
      </c>
      <c r="B52" s="31"/>
      <c r="C52" s="31"/>
      <c r="D52" s="32"/>
      <c r="E52" s="32"/>
      <c r="F52" s="32"/>
      <c r="G52" s="31"/>
      <c r="H52" s="32"/>
      <c r="I52" s="32"/>
      <c r="J52" s="32"/>
      <c r="K52" s="31"/>
      <c r="L52" s="32"/>
      <c r="M52" s="32"/>
      <c r="N52" s="32"/>
      <c r="O52" s="31"/>
      <c r="P52" s="32"/>
      <c r="Q52" s="32"/>
      <c r="R52" s="32"/>
      <c r="S52" s="31"/>
      <c r="T52" s="32"/>
      <c r="U52" s="32"/>
      <c r="V52" s="32"/>
    </row>
    <row r="53" spans="1:22" ht="90" x14ac:dyDescent="0.25">
      <c r="A53" s="33" t="s">
        <v>280</v>
      </c>
      <c r="B53" s="31" t="s">
        <v>33</v>
      </c>
      <c r="C53" s="31">
        <v>18.170000000000002</v>
      </c>
      <c r="D53" s="32">
        <f t="shared" ref="D53:D61" si="31">ROUND(C53*1.1,0)</f>
        <v>20</v>
      </c>
      <c r="E53" s="32">
        <v>84</v>
      </c>
      <c r="F53" s="32">
        <f t="shared" ref="F53:F61" si="32">E53*1.04</f>
        <v>87.36</v>
      </c>
      <c r="G53" s="31">
        <v>15.31</v>
      </c>
      <c r="H53" s="32">
        <f t="shared" ref="H53:H61" si="33">ROUND(G53*1.1,0)</f>
        <v>17</v>
      </c>
      <c r="I53" s="32">
        <f>116*0.75</f>
        <v>87</v>
      </c>
      <c r="J53" s="32">
        <f t="shared" ref="J53:J61" si="34">I53*1.04</f>
        <v>90.48</v>
      </c>
      <c r="K53" s="31">
        <v>12.87</v>
      </c>
      <c r="L53" s="32">
        <f t="shared" ref="L53:L61" si="35">ROUND(K53*1.1,0)</f>
        <v>14</v>
      </c>
      <c r="M53" s="32">
        <v>68</v>
      </c>
      <c r="N53" s="32">
        <f t="shared" ref="N53:N61" si="36">M53*1.04</f>
        <v>70.72</v>
      </c>
      <c r="O53" s="31">
        <v>13.82</v>
      </c>
      <c r="P53" s="32">
        <f t="shared" ref="P53:P61" si="37">ROUND(O53*1.1,0)</f>
        <v>15</v>
      </c>
      <c r="Q53" s="32">
        <v>62</v>
      </c>
      <c r="R53" s="32">
        <f t="shared" ref="R53:R61" si="38">Q53*1.04</f>
        <v>64.48</v>
      </c>
      <c r="S53" s="31">
        <v>12.82</v>
      </c>
      <c r="T53" s="32">
        <f t="shared" ref="T53:T61" si="39">ROUND(S53*1.1,0)</f>
        <v>14</v>
      </c>
      <c r="U53" s="32">
        <v>74</v>
      </c>
      <c r="V53" s="32">
        <f t="shared" ref="V53:V61" si="40">U53*1.04</f>
        <v>76.960000000000008</v>
      </c>
    </row>
    <row r="54" spans="1:22" ht="60" x14ac:dyDescent="0.25">
      <c r="A54" s="33" t="s">
        <v>281</v>
      </c>
      <c r="B54" s="31" t="s">
        <v>33</v>
      </c>
      <c r="C54" s="31">
        <v>18.170000000000002</v>
      </c>
      <c r="D54" s="32">
        <f t="shared" si="31"/>
        <v>20</v>
      </c>
      <c r="E54" s="32">
        <v>28</v>
      </c>
      <c r="F54" s="32">
        <f t="shared" si="32"/>
        <v>29.12</v>
      </c>
      <c r="G54" s="31">
        <v>15.31</v>
      </c>
      <c r="H54" s="32">
        <f t="shared" si="33"/>
        <v>17</v>
      </c>
      <c r="I54" s="32">
        <v>29</v>
      </c>
      <c r="J54" s="32">
        <f t="shared" si="34"/>
        <v>30.16</v>
      </c>
      <c r="K54" s="31">
        <v>12.87</v>
      </c>
      <c r="L54" s="32">
        <f t="shared" si="35"/>
        <v>14</v>
      </c>
      <c r="M54" s="32">
        <v>23</v>
      </c>
      <c r="N54" s="32">
        <f t="shared" si="36"/>
        <v>23.92</v>
      </c>
      <c r="O54" s="31">
        <v>13.82</v>
      </c>
      <c r="P54" s="32">
        <f t="shared" si="37"/>
        <v>15</v>
      </c>
      <c r="Q54" s="32">
        <v>21</v>
      </c>
      <c r="R54" s="32">
        <f t="shared" si="38"/>
        <v>21.84</v>
      </c>
      <c r="S54" s="31">
        <v>12.82</v>
      </c>
      <c r="T54" s="32">
        <f t="shared" si="39"/>
        <v>14</v>
      </c>
      <c r="U54" s="32">
        <v>25</v>
      </c>
      <c r="V54" s="32">
        <f t="shared" si="40"/>
        <v>26</v>
      </c>
    </row>
    <row r="55" spans="1:22" ht="45" x14ac:dyDescent="0.25">
      <c r="A55" s="33" t="s">
        <v>159</v>
      </c>
      <c r="B55" s="31" t="s">
        <v>33</v>
      </c>
      <c r="C55" s="57">
        <v>109.03</v>
      </c>
      <c r="D55" s="32">
        <f t="shared" si="31"/>
        <v>120</v>
      </c>
      <c r="E55" s="32">
        <v>138</v>
      </c>
      <c r="F55" s="32">
        <f t="shared" si="32"/>
        <v>143.52000000000001</v>
      </c>
      <c r="G55" s="31">
        <v>91.91</v>
      </c>
      <c r="H55" s="32">
        <f t="shared" si="33"/>
        <v>101</v>
      </c>
      <c r="I55" s="32">
        <v>116</v>
      </c>
      <c r="J55" s="32">
        <f t="shared" si="34"/>
        <v>120.64</v>
      </c>
      <c r="K55" s="31">
        <v>77.22</v>
      </c>
      <c r="L55" s="32">
        <f t="shared" si="35"/>
        <v>85</v>
      </c>
      <c r="M55" s="32">
        <v>98</v>
      </c>
      <c r="N55" s="32">
        <f t="shared" si="36"/>
        <v>101.92</v>
      </c>
      <c r="O55" s="31">
        <v>82.89</v>
      </c>
      <c r="P55" s="32">
        <f t="shared" si="37"/>
        <v>91</v>
      </c>
      <c r="Q55" s="32">
        <v>105</v>
      </c>
      <c r="R55" s="32">
        <f t="shared" si="38"/>
        <v>109.2</v>
      </c>
      <c r="S55" s="31">
        <v>76.91</v>
      </c>
      <c r="T55" s="32">
        <f t="shared" si="39"/>
        <v>85</v>
      </c>
      <c r="U55" s="32">
        <f>ROUND(T55*1.15,0)</f>
        <v>98</v>
      </c>
      <c r="V55" s="32">
        <f t="shared" si="40"/>
        <v>101.92</v>
      </c>
    </row>
    <row r="56" spans="1:22" ht="60" x14ac:dyDescent="0.25">
      <c r="A56" s="33" t="s">
        <v>77</v>
      </c>
      <c r="B56" s="31" t="s">
        <v>33</v>
      </c>
      <c r="C56" s="31">
        <v>109.03</v>
      </c>
      <c r="D56" s="32">
        <f t="shared" si="31"/>
        <v>120</v>
      </c>
      <c r="E56" s="32">
        <v>138</v>
      </c>
      <c r="F56" s="32">
        <f t="shared" si="32"/>
        <v>143.52000000000001</v>
      </c>
      <c r="G56" s="31">
        <v>91.91</v>
      </c>
      <c r="H56" s="32">
        <f t="shared" si="33"/>
        <v>101</v>
      </c>
      <c r="I56" s="32">
        <v>116</v>
      </c>
      <c r="J56" s="32">
        <f t="shared" si="34"/>
        <v>120.64</v>
      </c>
      <c r="K56" s="31">
        <v>77.22</v>
      </c>
      <c r="L56" s="32">
        <f t="shared" si="35"/>
        <v>85</v>
      </c>
      <c r="M56" s="32">
        <v>98</v>
      </c>
      <c r="N56" s="32">
        <f t="shared" si="36"/>
        <v>101.92</v>
      </c>
      <c r="O56" s="31">
        <v>82.89</v>
      </c>
      <c r="P56" s="32">
        <f t="shared" si="37"/>
        <v>91</v>
      </c>
      <c r="Q56" s="32">
        <v>105</v>
      </c>
      <c r="R56" s="32">
        <f t="shared" si="38"/>
        <v>109.2</v>
      </c>
      <c r="S56" s="31">
        <v>76.91</v>
      </c>
      <c r="T56" s="32">
        <f t="shared" si="39"/>
        <v>85</v>
      </c>
      <c r="U56" s="32">
        <v>98</v>
      </c>
      <c r="V56" s="32">
        <f t="shared" si="40"/>
        <v>101.92</v>
      </c>
    </row>
    <row r="57" spans="1:22" ht="45" x14ac:dyDescent="0.25">
      <c r="A57" s="33" t="s">
        <v>80</v>
      </c>
      <c r="B57" s="31" t="s">
        <v>33</v>
      </c>
      <c r="C57" s="31">
        <v>72.69</v>
      </c>
      <c r="D57" s="32">
        <f t="shared" si="31"/>
        <v>80</v>
      </c>
      <c r="E57" s="32">
        <v>92</v>
      </c>
      <c r="F57" s="32">
        <f t="shared" si="32"/>
        <v>95.68</v>
      </c>
      <c r="G57" s="31">
        <v>61.27</v>
      </c>
      <c r="H57" s="32">
        <f t="shared" si="33"/>
        <v>67</v>
      </c>
      <c r="I57" s="32">
        <v>77</v>
      </c>
      <c r="J57" s="32">
        <f t="shared" si="34"/>
        <v>80.08</v>
      </c>
      <c r="K57" s="31">
        <v>51.48</v>
      </c>
      <c r="L57" s="32">
        <f t="shared" si="35"/>
        <v>57</v>
      </c>
      <c r="M57" s="32">
        <v>66</v>
      </c>
      <c r="N57" s="32">
        <f t="shared" si="36"/>
        <v>68.64</v>
      </c>
      <c r="O57" s="31">
        <v>55.25</v>
      </c>
      <c r="P57" s="32">
        <f t="shared" si="37"/>
        <v>61</v>
      </c>
      <c r="Q57" s="32">
        <v>70</v>
      </c>
      <c r="R57" s="32">
        <f t="shared" si="38"/>
        <v>72.8</v>
      </c>
      <c r="S57" s="31">
        <v>51.27</v>
      </c>
      <c r="T57" s="32">
        <f t="shared" si="39"/>
        <v>56</v>
      </c>
      <c r="U57" s="32">
        <v>64</v>
      </c>
      <c r="V57" s="32">
        <f t="shared" si="40"/>
        <v>66.56</v>
      </c>
    </row>
    <row r="58" spans="1:22" ht="45" x14ac:dyDescent="0.25">
      <c r="A58" s="33" t="s">
        <v>81</v>
      </c>
      <c r="B58" s="31" t="s">
        <v>33</v>
      </c>
      <c r="C58" s="31">
        <v>6.03</v>
      </c>
      <c r="D58" s="32">
        <f t="shared" si="31"/>
        <v>7</v>
      </c>
      <c r="E58" s="32">
        <v>8</v>
      </c>
      <c r="F58" s="32">
        <f t="shared" si="32"/>
        <v>8.32</v>
      </c>
      <c r="G58" s="31">
        <v>5.0999999999999996</v>
      </c>
      <c r="H58" s="32">
        <f t="shared" si="33"/>
        <v>6</v>
      </c>
      <c r="I58" s="32">
        <v>7</v>
      </c>
      <c r="J58" s="32">
        <f t="shared" si="34"/>
        <v>7.28</v>
      </c>
      <c r="K58" s="31">
        <v>4.29</v>
      </c>
      <c r="L58" s="32">
        <f t="shared" si="35"/>
        <v>5</v>
      </c>
      <c r="M58" s="32">
        <v>6</v>
      </c>
      <c r="N58" s="32">
        <f t="shared" si="36"/>
        <v>6.24</v>
      </c>
      <c r="O58" s="31">
        <v>4.5999999999999996</v>
      </c>
      <c r="P58" s="32">
        <f t="shared" si="37"/>
        <v>5</v>
      </c>
      <c r="Q58" s="32">
        <f>ROUND(P58*1.15,0)</f>
        <v>6</v>
      </c>
      <c r="R58" s="32">
        <f t="shared" si="38"/>
        <v>6.24</v>
      </c>
      <c r="S58" s="31">
        <v>4.2699999999999996</v>
      </c>
      <c r="T58" s="32">
        <f t="shared" si="39"/>
        <v>5</v>
      </c>
      <c r="U58" s="32">
        <f>ROUND(T58*1.15,0)</f>
        <v>6</v>
      </c>
      <c r="V58" s="32">
        <f t="shared" si="40"/>
        <v>6.24</v>
      </c>
    </row>
    <row r="59" spans="1:22" ht="45" x14ac:dyDescent="0.25">
      <c r="A59" s="33" t="s">
        <v>82</v>
      </c>
      <c r="B59" s="31" t="s">
        <v>33</v>
      </c>
      <c r="C59" s="31">
        <v>6.04</v>
      </c>
      <c r="D59" s="32">
        <f t="shared" si="31"/>
        <v>7</v>
      </c>
      <c r="E59" s="32">
        <v>8</v>
      </c>
      <c r="F59" s="32">
        <f t="shared" si="32"/>
        <v>8.32</v>
      </c>
      <c r="G59" s="31">
        <v>5.0999999999999996</v>
      </c>
      <c r="H59" s="32">
        <f t="shared" si="33"/>
        <v>6</v>
      </c>
      <c r="I59" s="32">
        <f>ROUND(H59*1.15,0)</f>
        <v>7</v>
      </c>
      <c r="J59" s="32">
        <f t="shared" si="34"/>
        <v>7.28</v>
      </c>
      <c r="K59" s="31">
        <v>4.29</v>
      </c>
      <c r="L59" s="32">
        <f t="shared" si="35"/>
        <v>5</v>
      </c>
      <c r="M59" s="32">
        <f>ROUND(L59*1.15,0)</f>
        <v>6</v>
      </c>
      <c r="N59" s="32">
        <f t="shared" si="36"/>
        <v>6.24</v>
      </c>
      <c r="O59" s="31">
        <v>4.6100000000000003</v>
      </c>
      <c r="P59" s="32">
        <f t="shared" si="37"/>
        <v>5</v>
      </c>
      <c r="Q59" s="32">
        <f>ROUND(P59*1.15,0)</f>
        <v>6</v>
      </c>
      <c r="R59" s="32">
        <f t="shared" si="38"/>
        <v>6.24</v>
      </c>
      <c r="S59" s="31">
        <v>4.28</v>
      </c>
      <c r="T59" s="32">
        <f t="shared" si="39"/>
        <v>5</v>
      </c>
      <c r="U59" s="32">
        <f>ROUND(T59*1.15,0)</f>
        <v>6</v>
      </c>
      <c r="V59" s="32">
        <f t="shared" si="40"/>
        <v>6.24</v>
      </c>
    </row>
    <row r="60" spans="1:22" ht="45" x14ac:dyDescent="0.25">
      <c r="A60" s="33" t="s">
        <v>282</v>
      </c>
      <c r="B60" s="31" t="s">
        <v>33</v>
      </c>
      <c r="C60" s="31">
        <v>18.170000000000002</v>
      </c>
      <c r="D60" s="32">
        <f t="shared" si="31"/>
        <v>20</v>
      </c>
      <c r="E60" s="32">
        <v>23</v>
      </c>
      <c r="F60" s="32">
        <f t="shared" si="32"/>
        <v>23.92</v>
      </c>
      <c r="G60" s="31">
        <v>15.31</v>
      </c>
      <c r="H60" s="32">
        <f t="shared" si="33"/>
        <v>17</v>
      </c>
      <c r="I60" s="32">
        <f>ROUND(H60*1.15,0)</f>
        <v>20</v>
      </c>
      <c r="J60" s="32">
        <f t="shared" si="34"/>
        <v>20.8</v>
      </c>
      <c r="K60" s="31">
        <v>12.87</v>
      </c>
      <c r="L60" s="32">
        <f t="shared" si="35"/>
        <v>14</v>
      </c>
      <c r="M60" s="32">
        <v>16</v>
      </c>
      <c r="N60" s="32">
        <f t="shared" si="36"/>
        <v>16.64</v>
      </c>
      <c r="O60" s="31">
        <v>13.82</v>
      </c>
      <c r="P60" s="32">
        <f t="shared" si="37"/>
        <v>15</v>
      </c>
      <c r="Q60" s="32">
        <v>17</v>
      </c>
      <c r="R60" s="32">
        <f t="shared" si="38"/>
        <v>17.68</v>
      </c>
      <c r="S60" s="31">
        <v>12.82</v>
      </c>
      <c r="T60" s="32">
        <f t="shared" si="39"/>
        <v>14</v>
      </c>
      <c r="U60" s="32">
        <f>ROUND(T60*1.15,0)</f>
        <v>16</v>
      </c>
      <c r="V60" s="32">
        <f t="shared" si="40"/>
        <v>16.64</v>
      </c>
    </row>
    <row r="61" spans="1:22" ht="45" x14ac:dyDescent="0.25">
      <c r="A61" s="33" t="s">
        <v>84</v>
      </c>
      <c r="B61" s="31" t="s">
        <v>33</v>
      </c>
      <c r="C61" s="31">
        <v>24.28</v>
      </c>
      <c r="D61" s="32">
        <f t="shared" si="31"/>
        <v>27</v>
      </c>
      <c r="E61" s="32">
        <v>31</v>
      </c>
      <c r="F61" s="32">
        <f t="shared" si="32"/>
        <v>32.24</v>
      </c>
      <c r="G61" s="31">
        <v>20.43</v>
      </c>
      <c r="H61" s="32">
        <f t="shared" si="33"/>
        <v>22</v>
      </c>
      <c r="I61" s="32">
        <v>25</v>
      </c>
      <c r="J61" s="32">
        <f t="shared" si="34"/>
        <v>26</v>
      </c>
      <c r="K61" s="31">
        <v>17.16</v>
      </c>
      <c r="L61" s="32">
        <f t="shared" si="35"/>
        <v>19</v>
      </c>
      <c r="M61" s="32">
        <v>22</v>
      </c>
      <c r="N61" s="32">
        <f t="shared" si="36"/>
        <v>22.880000000000003</v>
      </c>
      <c r="O61" s="31">
        <v>18.43</v>
      </c>
      <c r="P61" s="32">
        <f t="shared" si="37"/>
        <v>20</v>
      </c>
      <c r="Q61" s="32">
        <v>23</v>
      </c>
      <c r="R61" s="32">
        <f t="shared" si="38"/>
        <v>23.92</v>
      </c>
      <c r="S61" s="31">
        <v>17.09</v>
      </c>
      <c r="T61" s="32">
        <f t="shared" si="39"/>
        <v>19</v>
      </c>
      <c r="U61" s="32">
        <v>22</v>
      </c>
      <c r="V61" s="32">
        <f t="shared" si="40"/>
        <v>22.880000000000003</v>
      </c>
    </row>
    <row r="62" spans="1:22" ht="30" x14ac:dyDescent="0.25">
      <c r="A62" s="33" t="s">
        <v>87</v>
      </c>
      <c r="B62" s="31"/>
      <c r="C62" s="31"/>
      <c r="D62" s="31"/>
      <c r="E62" s="32"/>
      <c r="F62" s="32"/>
      <c r="G62" s="31"/>
      <c r="H62" s="31"/>
      <c r="I62" s="32"/>
      <c r="J62" s="32"/>
      <c r="K62" s="31"/>
      <c r="L62" s="31"/>
      <c r="M62" s="32"/>
      <c r="N62" s="32"/>
      <c r="O62" s="31"/>
      <c r="P62" s="31"/>
      <c r="Q62" s="32"/>
      <c r="R62" s="32"/>
      <c r="S62" s="31"/>
      <c r="T62" s="31"/>
      <c r="U62" s="32"/>
      <c r="V62" s="32"/>
    </row>
    <row r="63" spans="1:22" x14ac:dyDescent="0.25">
      <c r="A63" s="33" t="s">
        <v>283</v>
      </c>
      <c r="B63" s="31" t="s">
        <v>89</v>
      </c>
      <c r="C63" s="31">
        <v>27.26</v>
      </c>
      <c r="D63" s="32">
        <f>ROUND(C63*1.1/3,0)</f>
        <v>10</v>
      </c>
      <c r="E63" s="32">
        <v>12</v>
      </c>
      <c r="F63" s="32">
        <f t="shared" ref="F63:F69" si="41">E63*1.04</f>
        <v>12.48</v>
      </c>
      <c r="G63" s="31">
        <v>22.98</v>
      </c>
      <c r="H63" s="32">
        <f>ROUND(G63*1.1/3,0)</f>
        <v>8</v>
      </c>
      <c r="I63" s="32">
        <f>ROUND(H63*1.15,0)</f>
        <v>9</v>
      </c>
      <c r="J63" s="32">
        <f t="shared" ref="J63:J69" si="42">I63*1.04</f>
        <v>9.36</v>
      </c>
      <c r="K63" s="31">
        <v>19.309999999999999</v>
      </c>
      <c r="L63" s="32">
        <f>ROUND(K63*1.1/3,0)</f>
        <v>7</v>
      </c>
      <c r="M63" s="32">
        <f>ROUND(L63*1.15,0)</f>
        <v>8</v>
      </c>
      <c r="N63" s="32">
        <f t="shared" ref="N63:N69" si="43">M63*1.04</f>
        <v>8.32</v>
      </c>
      <c r="O63" s="31">
        <v>20.75</v>
      </c>
      <c r="P63" s="32">
        <f>ROUND(O63*1.1/3,0)</f>
        <v>8</v>
      </c>
      <c r="Q63" s="32">
        <f>ROUND(P63*1.15,0)</f>
        <v>9</v>
      </c>
      <c r="R63" s="32">
        <f t="shared" ref="R63:R69" si="44">Q63*1.04</f>
        <v>9.36</v>
      </c>
      <c r="S63" s="31">
        <v>19.23</v>
      </c>
      <c r="T63" s="32">
        <f>ROUND(S63*1.1/3,0)</f>
        <v>7</v>
      </c>
      <c r="U63" s="32">
        <v>8</v>
      </c>
      <c r="V63" s="32">
        <f t="shared" ref="V63:V69" si="45">U63*1.04</f>
        <v>8.32</v>
      </c>
    </row>
    <row r="64" spans="1:22" x14ac:dyDescent="0.25">
      <c r="A64" s="33" t="s">
        <v>284</v>
      </c>
      <c r="B64" s="31" t="s">
        <v>89</v>
      </c>
      <c r="C64" s="31">
        <v>54.52</v>
      </c>
      <c r="D64" s="32">
        <f>ROUND(C64*1.1,0)</f>
        <v>60</v>
      </c>
      <c r="E64" s="32">
        <v>69</v>
      </c>
      <c r="F64" s="32">
        <f t="shared" si="41"/>
        <v>71.760000000000005</v>
      </c>
      <c r="G64" s="31">
        <v>45.95</v>
      </c>
      <c r="H64" s="32">
        <f>ROUND(G64*1.1,0)</f>
        <v>51</v>
      </c>
      <c r="I64" s="32">
        <v>59</v>
      </c>
      <c r="J64" s="32">
        <f t="shared" si="42"/>
        <v>61.36</v>
      </c>
      <c r="K64" s="31">
        <v>38.61</v>
      </c>
      <c r="L64" s="32">
        <f>ROUND(K64*1.1,0)</f>
        <v>42</v>
      </c>
      <c r="M64" s="32">
        <v>48</v>
      </c>
      <c r="N64" s="32">
        <f t="shared" si="43"/>
        <v>49.92</v>
      </c>
      <c r="O64" s="31">
        <v>41.44</v>
      </c>
      <c r="P64" s="32">
        <f>ROUND(O64*1.1,0)</f>
        <v>46</v>
      </c>
      <c r="Q64" s="32">
        <v>53</v>
      </c>
      <c r="R64" s="32">
        <f t="shared" si="44"/>
        <v>55.120000000000005</v>
      </c>
      <c r="S64" s="31">
        <v>38.46</v>
      </c>
      <c r="T64" s="32">
        <f>ROUND(S64*1.1,0)</f>
        <v>42</v>
      </c>
      <c r="U64" s="32">
        <v>48</v>
      </c>
      <c r="V64" s="32">
        <f t="shared" si="45"/>
        <v>49.92</v>
      </c>
    </row>
    <row r="65" spans="1:22" ht="30" x14ac:dyDescent="0.25">
      <c r="A65" s="33" t="s">
        <v>285</v>
      </c>
      <c r="B65" s="31" t="s">
        <v>89</v>
      </c>
      <c r="C65" s="31">
        <v>27.26</v>
      </c>
      <c r="D65" s="32">
        <f>ROUND(C65*1.1/3,0)</f>
        <v>10</v>
      </c>
      <c r="E65" s="32">
        <v>12</v>
      </c>
      <c r="F65" s="32">
        <f t="shared" si="41"/>
        <v>12.48</v>
      </c>
      <c r="G65" s="31">
        <v>22.98</v>
      </c>
      <c r="H65" s="32">
        <f>ROUND(G65*1.1/3,0)</f>
        <v>8</v>
      </c>
      <c r="I65" s="32">
        <f>ROUND(H65*1.15,0)</f>
        <v>9</v>
      </c>
      <c r="J65" s="32">
        <f t="shared" si="42"/>
        <v>9.36</v>
      </c>
      <c r="K65" s="31">
        <v>19.309999999999999</v>
      </c>
      <c r="L65" s="32">
        <f>ROUND(K65*1.1/3,0)</f>
        <v>7</v>
      </c>
      <c r="M65" s="32">
        <f>ROUND(L65*1.15,0)</f>
        <v>8</v>
      </c>
      <c r="N65" s="32">
        <f t="shared" si="43"/>
        <v>8.32</v>
      </c>
      <c r="O65" s="31">
        <v>20.75</v>
      </c>
      <c r="P65" s="32">
        <f>ROUND(O65*1.1/3,0)</f>
        <v>8</v>
      </c>
      <c r="Q65" s="32">
        <f>ROUND(P65*1.15,0)</f>
        <v>9</v>
      </c>
      <c r="R65" s="32">
        <f t="shared" si="44"/>
        <v>9.36</v>
      </c>
      <c r="S65" s="31">
        <v>19.23</v>
      </c>
      <c r="T65" s="32">
        <f>ROUND(S65*1.1/3,0)</f>
        <v>7</v>
      </c>
      <c r="U65" s="32">
        <v>8</v>
      </c>
      <c r="V65" s="32">
        <f t="shared" si="45"/>
        <v>8.32</v>
      </c>
    </row>
    <row r="66" spans="1:22" ht="60" x14ac:dyDescent="0.25">
      <c r="A66" s="33" t="s">
        <v>286</v>
      </c>
      <c r="B66" s="31" t="s">
        <v>33</v>
      </c>
      <c r="C66" s="31">
        <v>27.26</v>
      </c>
      <c r="D66" s="32">
        <f>ROUND(C66*1.1,0)</f>
        <v>30</v>
      </c>
      <c r="E66" s="32">
        <v>35</v>
      </c>
      <c r="F66" s="32">
        <f t="shared" si="41"/>
        <v>36.4</v>
      </c>
      <c r="G66" s="31">
        <v>22.98</v>
      </c>
      <c r="H66" s="32">
        <f>ROUND(G66*1.1,0)</f>
        <v>25</v>
      </c>
      <c r="I66" s="32">
        <v>29</v>
      </c>
      <c r="J66" s="32">
        <f t="shared" si="42"/>
        <v>30.16</v>
      </c>
      <c r="K66" s="31">
        <v>19.309999999999999</v>
      </c>
      <c r="L66" s="32">
        <f>ROUND(K66*1.1,0)</f>
        <v>21</v>
      </c>
      <c r="M66" s="32">
        <v>24</v>
      </c>
      <c r="N66" s="32">
        <f t="shared" si="43"/>
        <v>24.96</v>
      </c>
      <c r="O66" s="31">
        <v>20.72</v>
      </c>
      <c r="P66" s="32">
        <f>ROUND(O66*1.1,0)</f>
        <v>23</v>
      </c>
      <c r="Q66" s="32">
        <v>26</v>
      </c>
      <c r="R66" s="32">
        <f t="shared" si="44"/>
        <v>27.04</v>
      </c>
      <c r="S66" s="31">
        <v>19.23</v>
      </c>
      <c r="T66" s="32">
        <f>ROUND(S66*1.1,0)</f>
        <v>21</v>
      </c>
      <c r="U66" s="32">
        <v>24</v>
      </c>
      <c r="V66" s="32">
        <f t="shared" si="45"/>
        <v>24.96</v>
      </c>
    </row>
    <row r="67" spans="1:22" ht="51" customHeight="1" x14ac:dyDescent="0.25">
      <c r="A67" s="33" t="s">
        <v>287</v>
      </c>
      <c r="B67" s="31" t="s">
        <v>33</v>
      </c>
      <c r="C67" s="31">
        <v>218.06</v>
      </c>
      <c r="D67" s="32">
        <f>ROUND(C67*1.1,0)</f>
        <v>240</v>
      </c>
      <c r="E67" s="32">
        <v>276</v>
      </c>
      <c r="F67" s="32">
        <f t="shared" si="41"/>
        <v>287.04000000000002</v>
      </c>
      <c r="G67" s="31">
        <v>183.81</v>
      </c>
      <c r="H67" s="32">
        <f>ROUND(G67*1.1,0)</f>
        <v>202</v>
      </c>
      <c r="I67" s="32">
        <v>232</v>
      </c>
      <c r="J67" s="32">
        <f t="shared" si="42"/>
        <v>241.28</v>
      </c>
      <c r="K67" s="31">
        <v>154.44</v>
      </c>
      <c r="L67" s="32">
        <f>ROUND(K67*1.1,0)</f>
        <v>170</v>
      </c>
      <c r="M67" s="32">
        <v>196</v>
      </c>
      <c r="N67" s="32">
        <f t="shared" si="43"/>
        <v>203.84</v>
      </c>
      <c r="O67" s="31">
        <v>165.76</v>
      </c>
      <c r="P67" s="32">
        <f>ROUND(O67*1.1,0)</f>
        <v>182</v>
      </c>
      <c r="Q67" s="32">
        <v>209</v>
      </c>
      <c r="R67" s="32">
        <f t="shared" si="44"/>
        <v>217.36</v>
      </c>
      <c r="S67" s="31">
        <v>153.82</v>
      </c>
      <c r="T67" s="32">
        <f>ROUND(S67*1.1,0)</f>
        <v>169</v>
      </c>
      <c r="U67" s="32">
        <v>194</v>
      </c>
      <c r="V67" s="32">
        <f t="shared" si="45"/>
        <v>201.76000000000002</v>
      </c>
    </row>
    <row r="68" spans="1:22" s="60" customFormat="1" ht="37.5" customHeight="1" x14ac:dyDescent="0.25">
      <c r="A68" s="58" t="s">
        <v>288</v>
      </c>
      <c r="B68" s="59" t="s">
        <v>289</v>
      </c>
      <c r="C68" s="59"/>
      <c r="D68" s="59"/>
      <c r="E68" s="59">
        <v>256</v>
      </c>
      <c r="F68" s="32">
        <f t="shared" si="41"/>
        <v>266.24</v>
      </c>
      <c r="G68" s="59"/>
      <c r="H68" s="59"/>
      <c r="I68" s="59">
        <v>215</v>
      </c>
      <c r="J68" s="32">
        <f t="shared" si="42"/>
        <v>223.6</v>
      </c>
      <c r="K68" s="59"/>
      <c r="L68" s="59"/>
      <c r="M68" s="59">
        <v>182</v>
      </c>
      <c r="N68" s="32">
        <f t="shared" si="43"/>
        <v>189.28</v>
      </c>
      <c r="O68" s="59"/>
      <c r="P68" s="59"/>
      <c r="Q68" s="59">
        <v>194</v>
      </c>
      <c r="R68" s="32">
        <f t="shared" si="44"/>
        <v>201.76000000000002</v>
      </c>
      <c r="S68" s="59"/>
      <c r="T68" s="59"/>
      <c r="U68" s="59">
        <v>180</v>
      </c>
      <c r="V68" s="32">
        <f t="shared" si="45"/>
        <v>187.20000000000002</v>
      </c>
    </row>
    <row r="69" spans="1:22" s="63" customFormat="1" ht="45.75" customHeight="1" x14ac:dyDescent="0.2">
      <c r="A69" s="58" t="s">
        <v>290</v>
      </c>
      <c r="B69" s="59" t="s">
        <v>289</v>
      </c>
      <c r="C69" s="61"/>
      <c r="D69" s="61"/>
      <c r="E69" s="59">
        <v>283</v>
      </c>
      <c r="F69" s="32">
        <f t="shared" si="41"/>
        <v>294.32</v>
      </c>
      <c r="G69" s="59"/>
      <c r="H69" s="59"/>
      <c r="I69" s="59">
        <v>238</v>
      </c>
      <c r="J69" s="32">
        <f t="shared" si="42"/>
        <v>247.52</v>
      </c>
      <c r="K69" s="59"/>
      <c r="L69" s="59"/>
      <c r="M69" s="59">
        <v>201</v>
      </c>
      <c r="N69" s="32">
        <f t="shared" si="43"/>
        <v>209.04000000000002</v>
      </c>
      <c r="O69" s="59"/>
      <c r="P69" s="59"/>
      <c r="Q69" s="59">
        <v>214</v>
      </c>
      <c r="R69" s="32">
        <f t="shared" si="44"/>
        <v>222.56</v>
      </c>
      <c r="S69" s="59"/>
      <c r="T69" s="59"/>
      <c r="U69" s="62">
        <v>199</v>
      </c>
      <c r="V69" s="32">
        <f t="shared" si="45"/>
        <v>206.96</v>
      </c>
    </row>
  </sheetData>
  <mergeCells count="24">
    <mergeCell ref="T7:T8"/>
    <mergeCell ref="U7:U8"/>
    <mergeCell ref="V7:V8"/>
    <mergeCell ref="O7:O8"/>
    <mergeCell ref="P7:P8"/>
    <mergeCell ref="Q7:Q8"/>
    <mergeCell ref="R7:R8"/>
    <mergeCell ref="S7:S8"/>
    <mergeCell ref="A5:U5"/>
    <mergeCell ref="A6:A8"/>
    <mergeCell ref="B6:B8"/>
    <mergeCell ref="C6:V6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</mergeCells>
  <conditionalFormatting sqref="C29 C40 C45 C62 B6 G29 B9:B47 B49:B52 B67 B55:B65 S7:U7 C7:E8 R7:R8 O7:P8 K7:M8 G7:I8">
    <cfRule type="containsText" dxfId="242" priority="2" operator="containsText" text="#ЗНАЧ!"/>
    <cfRule type="containsText" dxfId="241" priority="3" operator="containsText" text="#ЗНАЧ!"/>
  </conditionalFormatting>
  <conditionalFormatting sqref="B48">
    <cfRule type="containsText" dxfId="240" priority="4" operator="containsText" text="#ЗНАЧ!"/>
    <cfRule type="containsText" dxfId="239" priority="5" operator="containsText" text="#ЗНАЧ!"/>
  </conditionalFormatting>
  <conditionalFormatting sqref="B66">
    <cfRule type="containsText" dxfId="238" priority="6" operator="containsText" text="#ЗНАЧ!"/>
    <cfRule type="containsText" dxfId="237" priority="7" operator="containsText" text="#ЗНАЧ!"/>
  </conditionalFormatting>
  <conditionalFormatting sqref="B53">
    <cfRule type="containsText" dxfId="236" priority="8" operator="containsText" text="#ЗНАЧ!"/>
    <cfRule type="containsText" dxfId="235" priority="9" operator="containsText" text="#ЗНАЧ!"/>
  </conditionalFormatting>
  <conditionalFormatting sqref="B54">
    <cfRule type="containsText" dxfId="234" priority="10" operator="containsText" text="#ЗНАЧ!"/>
    <cfRule type="containsText" dxfId="233" priority="11" operator="containsText" text="#ЗНАЧ!"/>
  </conditionalFormatting>
  <conditionalFormatting sqref="V7">
    <cfRule type="containsText" dxfId="232" priority="12" operator="containsText" text="#ЗНАЧ!"/>
    <cfRule type="containsText" dxfId="231" priority="13" operator="containsText" text="#ЗНАЧ!"/>
  </conditionalFormatting>
  <conditionalFormatting sqref="F7:F8">
    <cfRule type="containsText" dxfId="230" priority="14" operator="containsText" text="#ЗНАЧ!"/>
    <cfRule type="containsText" dxfId="229" priority="15" operator="containsText" text="#ЗНАЧ!"/>
  </conditionalFormatting>
  <conditionalFormatting sqref="Q7:Q8">
    <cfRule type="containsText" dxfId="228" priority="16" operator="containsText" text="#ЗНАЧ!"/>
    <cfRule type="containsText" dxfId="227" priority="17" operator="containsText" text="#ЗНАЧ!"/>
  </conditionalFormatting>
  <conditionalFormatting sqref="N7:N8">
    <cfRule type="containsText" dxfId="226" priority="18" operator="containsText" text="#ЗНАЧ!"/>
    <cfRule type="containsText" dxfId="225" priority="19" operator="containsText" text="#ЗНАЧ!"/>
  </conditionalFormatting>
  <conditionalFormatting sqref="J7:J8">
    <cfRule type="containsText" dxfId="224" priority="20" operator="containsText" text="#ЗНАЧ!"/>
    <cfRule type="containsText" dxfId="223" priority="21" operator="containsText" text="#ЗНАЧ!"/>
  </conditionalFormatting>
  <pageMargins left="0.25" right="0.25" top="0.75" bottom="0.75" header="0.51180555555555496" footer="0.51180555555555496"/>
  <pageSetup paperSize="9" firstPageNumber="0" orientation="portrait" horizontalDpi="300" verticalDpi="300"/>
  <rowBreaks count="1" manualBreakCount="1"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6"/>
  <sheetViews>
    <sheetView topLeftCell="A16" zoomScaleNormal="100" workbookViewId="0">
      <selection activeCell="A4" sqref="A4"/>
    </sheetView>
  </sheetViews>
  <sheetFormatPr defaultRowHeight="15" x14ac:dyDescent="0.25"/>
  <cols>
    <col min="1" max="1" width="36.5703125"/>
    <col min="2" max="2" width="9.28515625" style="64"/>
    <col min="3" max="3" width="9.28515625"/>
    <col min="4" max="1025" width="8.28515625"/>
  </cols>
  <sheetData>
    <row r="1" spans="1:3" ht="52.5" customHeight="1" x14ac:dyDescent="0.25">
      <c r="A1" s="14" t="s">
        <v>0</v>
      </c>
      <c r="B1" s="150" t="s">
        <v>1</v>
      </c>
      <c r="C1" s="151" t="s">
        <v>291</v>
      </c>
    </row>
    <row r="2" spans="1:3" ht="15" customHeight="1" x14ac:dyDescent="0.25">
      <c r="A2" s="14"/>
      <c r="B2" s="150"/>
      <c r="C2" s="151"/>
    </row>
    <row r="3" spans="1:3" x14ac:dyDescent="0.25">
      <c r="A3" s="14"/>
      <c r="B3" s="150"/>
      <c r="C3" s="151"/>
    </row>
    <row r="4" spans="1:3" ht="31.5" customHeight="1" x14ac:dyDescent="0.25">
      <c r="A4" s="65" t="s">
        <v>292</v>
      </c>
      <c r="B4" s="66"/>
      <c r="C4" s="65"/>
    </row>
    <row r="5" spans="1:3" ht="75" x14ac:dyDescent="0.25">
      <c r="A5" s="67" t="s">
        <v>293</v>
      </c>
      <c r="B5" s="68"/>
      <c r="C5" s="68"/>
    </row>
    <row r="6" spans="1:3" x14ac:dyDescent="0.25">
      <c r="A6" s="69" t="s">
        <v>79</v>
      </c>
      <c r="B6" s="70"/>
      <c r="C6" s="70"/>
    </row>
    <row r="7" spans="1:3" ht="22.5" x14ac:dyDescent="0.25">
      <c r="A7" s="71" t="s">
        <v>294</v>
      </c>
      <c r="B7" s="72" t="s">
        <v>295</v>
      </c>
      <c r="C7" s="21">
        <v>16.5426496017466</v>
      </c>
    </row>
    <row r="8" spans="1:3" ht="30" x14ac:dyDescent="0.25">
      <c r="A8" s="71" t="s">
        <v>296</v>
      </c>
      <c r="B8" s="72"/>
      <c r="C8" s="21"/>
    </row>
    <row r="9" spans="1:3" x14ac:dyDescent="0.25">
      <c r="A9" s="71" t="s">
        <v>297</v>
      </c>
      <c r="B9" s="72" t="s">
        <v>298</v>
      </c>
      <c r="C9" s="21">
        <v>196.08184523809501</v>
      </c>
    </row>
    <row r="10" spans="1:3" x14ac:dyDescent="0.25">
      <c r="A10" s="71" t="s">
        <v>299</v>
      </c>
      <c r="B10" s="72" t="s">
        <v>298</v>
      </c>
      <c r="C10" s="21">
        <v>72.511309523809501</v>
      </c>
    </row>
    <row r="11" spans="1:3" x14ac:dyDescent="0.25">
      <c r="A11" s="71" t="s">
        <v>300</v>
      </c>
      <c r="B11" s="72" t="s">
        <v>298</v>
      </c>
      <c r="C11" s="21">
        <v>34.462648809523799</v>
      </c>
    </row>
    <row r="12" spans="1:3" x14ac:dyDescent="0.25">
      <c r="A12" s="71" t="s">
        <v>301</v>
      </c>
      <c r="B12" s="72" t="s">
        <v>298</v>
      </c>
      <c r="C12" s="21">
        <v>39.732142857142897</v>
      </c>
    </row>
    <row r="13" spans="1:3" x14ac:dyDescent="0.25">
      <c r="A13" s="71" t="s">
        <v>302</v>
      </c>
      <c r="B13" s="72" t="s">
        <v>298</v>
      </c>
      <c r="C13" s="21">
        <v>12.648809523809501</v>
      </c>
    </row>
    <row r="14" spans="1:3" x14ac:dyDescent="0.25">
      <c r="A14" s="71" t="s">
        <v>303</v>
      </c>
      <c r="B14" s="72" t="s">
        <v>298</v>
      </c>
      <c r="C14" s="21">
        <v>13.7327380952381</v>
      </c>
    </row>
    <row r="15" spans="1:3" x14ac:dyDescent="0.25">
      <c r="A15" s="71" t="s">
        <v>304</v>
      </c>
      <c r="B15" s="72" t="s">
        <v>298</v>
      </c>
      <c r="C15" s="21">
        <v>28.869047619047599</v>
      </c>
    </row>
    <row r="16" spans="1:3" x14ac:dyDescent="0.25">
      <c r="A16" s="71" t="s">
        <v>305</v>
      </c>
      <c r="B16" s="72" t="s">
        <v>298</v>
      </c>
      <c r="C16" s="21">
        <v>46.130952380952401</v>
      </c>
    </row>
    <row r="17" spans="1:3" x14ac:dyDescent="0.25">
      <c r="A17" s="71" t="s">
        <v>306</v>
      </c>
      <c r="B17" s="72" t="s">
        <v>298</v>
      </c>
      <c r="C17" s="21">
        <v>41.6666666666667</v>
      </c>
    </row>
    <row r="18" spans="1:3" x14ac:dyDescent="0.25">
      <c r="A18" s="71" t="s">
        <v>307</v>
      </c>
      <c r="B18" s="72" t="s">
        <v>298</v>
      </c>
      <c r="C18" s="21">
        <v>5.2083333333333304</v>
      </c>
    </row>
    <row r="19" spans="1:3" x14ac:dyDescent="0.25">
      <c r="A19" s="71" t="s">
        <v>308</v>
      </c>
      <c r="B19" s="72" t="s">
        <v>298</v>
      </c>
      <c r="C19" s="21">
        <v>14.880952380952399</v>
      </c>
    </row>
    <row r="20" spans="1:3" x14ac:dyDescent="0.25">
      <c r="A20" s="71" t="s">
        <v>309</v>
      </c>
      <c r="B20" s="72" t="s">
        <v>298</v>
      </c>
      <c r="C20" s="21">
        <v>47.619047619047599</v>
      </c>
    </row>
    <row r="21" spans="1:3" x14ac:dyDescent="0.25">
      <c r="A21" s="71" t="s">
        <v>310</v>
      </c>
      <c r="B21" s="72" t="s">
        <v>298</v>
      </c>
      <c r="C21" s="21">
        <v>154.017857142857</v>
      </c>
    </row>
    <row r="22" spans="1:3" ht="30" x14ac:dyDescent="0.25">
      <c r="A22" s="71" t="s">
        <v>311</v>
      </c>
      <c r="B22" s="72" t="s">
        <v>298</v>
      </c>
      <c r="C22" s="21">
        <v>422.61904761904799</v>
      </c>
    </row>
    <row r="23" spans="1:3" x14ac:dyDescent="0.25">
      <c r="A23" s="71" t="s">
        <v>312</v>
      </c>
      <c r="B23" s="72" t="s">
        <v>298</v>
      </c>
      <c r="C23" s="21">
        <v>52.976190476190503</v>
      </c>
    </row>
    <row r="24" spans="1:3" x14ac:dyDescent="0.25">
      <c r="A24" s="71" t="s">
        <v>313</v>
      </c>
      <c r="B24" s="72" t="s">
        <v>298</v>
      </c>
      <c r="C24" s="21">
        <v>81.845238095238102</v>
      </c>
    </row>
    <row r="25" spans="1:3" ht="62.25" customHeight="1" x14ac:dyDescent="0.25">
      <c r="A25" s="71" t="s">
        <v>314</v>
      </c>
      <c r="B25" s="72" t="s">
        <v>315</v>
      </c>
      <c r="C25" s="21">
        <v>82.045764463938497</v>
      </c>
    </row>
    <row r="26" spans="1:3" ht="56.25" x14ac:dyDescent="0.25">
      <c r="A26" s="71" t="s">
        <v>316</v>
      </c>
      <c r="B26" s="72" t="s">
        <v>317</v>
      </c>
      <c r="C26" s="21">
        <v>190.75356249999999</v>
      </c>
    </row>
    <row r="27" spans="1:3" ht="45" x14ac:dyDescent="0.25">
      <c r="A27" s="71" t="s">
        <v>318</v>
      </c>
      <c r="B27" s="72"/>
      <c r="C27" s="73"/>
    </row>
    <row r="28" spans="1:3" x14ac:dyDescent="0.25">
      <c r="A28" s="19" t="s">
        <v>319</v>
      </c>
      <c r="B28" s="74" t="s">
        <v>320</v>
      </c>
      <c r="C28" s="21">
        <v>201.18281250000001</v>
      </c>
    </row>
    <row r="29" spans="1:3" x14ac:dyDescent="0.25">
      <c r="A29" s="19" t="s">
        <v>321</v>
      </c>
      <c r="B29" s="74" t="s">
        <v>320</v>
      </c>
      <c r="C29" s="21">
        <v>114.583333333333</v>
      </c>
    </row>
    <row r="30" spans="1:3" x14ac:dyDescent="0.25">
      <c r="A30" s="19" t="s">
        <v>322</v>
      </c>
      <c r="B30" s="74" t="s">
        <v>320</v>
      </c>
      <c r="C30" s="21">
        <v>26.0416666666667</v>
      </c>
    </row>
    <row r="31" spans="1:3" x14ac:dyDescent="0.25">
      <c r="A31" s="19" t="s">
        <v>323</v>
      </c>
      <c r="B31" s="74" t="s">
        <v>320</v>
      </c>
      <c r="C31" s="21">
        <v>218.42395833333299</v>
      </c>
    </row>
    <row r="32" spans="1:3" x14ac:dyDescent="0.25">
      <c r="A32" s="19" t="s">
        <v>324</v>
      </c>
      <c r="B32" s="74" t="s">
        <v>320</v>
      </c>
      <c r="C32" s="21">
        <v>83.3333333333333</v>
      </c>
    </row>
    <row r="33" spans="1:3" x14ac:dyDescent="0.25">
      <c r="A33" s="19" t="s">
        <v>325</v>
      </c>
      <c r="B33" s="74" t="s">
        <v>320</v>
      </c>
      <c r="C33" s="21">
        <v>95.7057291666667</v>
      </c>
    </row>
    <row r="34" spans="1:3" x14ac:dyDescent="0.25">
      <c r="A34" s="19" t="s">
        <v>326</v>
      </c>
      <c r="B34" s="74" t="s">
        <v>320</v>
      </c>
      <c r="C34" s="21">
        <v>43.6875</v>
      </c>
    </row>
    <row r="35" spans="1:3" x14ac:dyDescent="0.25">
      <c r="A35" s="73" t="s">
        <v>327</v>
      </c>
      <c r="B35" s="75" t="s">
        <v>320</v>
      </c>
      <c r="C35" s="21">
        <v>43.6875</v>
      </c>
    </row>
    <row r="36" spans="1:3" x14ac:dyDescent="0.25">
      <c r="A36" s="73" t="s">
        <v>328</v>
      </c>
      <c r="B36" s="75" t="s">
        <v>320</v>
      </c>
      <c r="C36" s="21">
        <v>14.108854166666699</v>
      </c>
    </row>
    <row r="37" spans="1:3" x14ac:dyDescent="0.25">
      <c r="A37" s="73" t="s">
        <v>329</v>
      </c>
      <c r="B37" s="75" t="s">
        <v>320</v>
      </c>
      <c r="C37" s="21">
        <v>5.7135416666666696</v>
      </c>
    </row>
    <row r="38" spans="1:3" x14ac:dyDescent="0.25">
      <c r="A38" s="73" t="s">
        <v>330</v>
      </c>
      <c r="B38" s="75" t="s">
        <v>320</v>
      </c>
      <c r="C38" s="21">
        <v>23.466666666666701</v>
      </c>
    </row>
    <row r="39" spans="1:3" x14ac:dyDescent="0.25">
      <c r="A39" s="73" t="s">
        <v>331</v>
      </c>
      <c r="B39" s="75" t="s">
        <v>320</v>
      </c>
      <c r="C39" s="21">
        <v>11.905208333333301</v>
      </c>
    </row>
    <row r="40" spans="1:3" x14ac:dyDescent="0.25">
      <c r="A40" s="73" t="s">
        <v>332</v>
      </c>
      <c r="B40" s="75" t="s">
        <v>320</v>
      </c>
      <c r="C40" s="21">
        <v>18.954687499999999</v>
      </c>
    </row>
    <row r="41" spans="1:3" x14ac:dyDescent="0.25">
      <c r="A41" s="73" t="s">
        <v>333</v>
      </c>
      <c r="B41" s="75" t="s">
        <v>320</v>
      </c>
      <c r="C41" s="21">
        <v>31.25</v>
      </c>
    </row>
    <row r="42" spans="1:3" x14ac:dyDescent="0.25">
      <c r="A42" s="73" t="s">
        <v>334</v>
      </c>
      <c r="B42" s="75" t="s">
        <v>320</v>
      </c>
      <c r="C42" s="21">
        <v>27.0833333333333</v>
      </c>
    </row>
    <row r="43" spans="1:3" x14ac:dyDescent="0.25">
      <c r="A43" s="73" t="s">
        <v>335</v>
      </c>
      <c r="B43" s="75" t="s">
        <v>320</v>
      </c>
      <c r="C43" s="21">
        <v>26.125624999999999</v>
      </c>
    </row>
    <row r="44" spans="1:3" x14ac:dyDescent="0.25">
      <c r="A44" s="73" t="s">
        <v>336</v>
      </c>
      <c r="B44" s="75" t="s">
        <v>320</v>
      </c>
      <c r="C44" s="21">
        <v>12.5</v>
      </c>
    </row>
    <row r="45" spans="1:3" x14ac:dyDescent="0.25">
      <c r="A45" s="73" t="s">
        <v>337</v>
      </c>
      <c r="B45" s="75" t="s">
        <v>320</v>
      </c>
      <c r="C45" s="21">
        <v>25</v>
      </c>
    </row>
    <row r="46" spans="1:3" x14ac:dyDescent="0.25">
      <c r="A46" s="73" t="s">
        <v>338</v>
      </c>
      <c r="B46" s="75" t="s">
        <v>320</v>
      </c>
      <c r="C46" s="21">
        <v>33.3333333333333</v>
      </c>
    </row>
    <row r="47" spans="1:3" ht="45" x14ac:dyDescent="0.25">
      <c r="A47" s="71" t="s">
        <v>339</v>
      </c>
      <c r="B47" s="72"/>
      <c r="C47" s="73"/>
    </row>
    <row r="48" spans="1:3" x14ac:dyDescent="0.25">
      <c r="A48" s="71" t="s">
        <v>340</v>
      </c>
      <c r="B48" s="72" t="s">
        <v>33</v>
      </c>
      <c r="C48" s="21">
        <v>113.784074462744</v>
      </c>
    </row>
    <row r="49" spans="1:3" x14ac:dyDescent="0.25">
      <c r="A49" s="71" t="s">
        <v>341</v>
      </c>
      <c r="B49" s="72" t="s">
        <v>33</v>
      </c>
      <c r="C49" s="21">
        <v>113.784074462744</v>
      </c>
    </row>
    <row r="50" spans="1:3" x14ac:dyDescent="0.25">
      <c r="A50" s="71" t="s">
        <v>342</v>
      </c>
      <c r="B50" s="72"/>
      <c r="C50" s="21"/>
    </row>
    <row r="51" spans="1:3" x14ac:dyDescent="0.25">
      <c r="A51" s="71" t="s">
        <v>343</v>
      </c>
      <c r="B51" s="72" t="s">
        <v>33</v>
      </c>
      <c r="C51" s="21">
        <v>119.082301897783</v>
      </c>
    </row>
    <row r="52" spans="1:3" x14ac:dyDescent="0.25">
      <c r="A52" s="71" t="s">
        <v>344</v>
      </c>
      <c r="B52" s="72" t="s">
        <v>33</v>
      </c>
      <c r="C52" s="21">
        <v>39.694100632594498</v>
      </c>
    </row>
    <row r="53" spans="1:3" x14ac:dyDescent="0.25">
      <c r="A53" s="71" t="s">
        <v>345</v>
      </c>
      <c r="B53" s="72"/>
      <c r="C53" s="21"/>
    </row>
    <row r="54" spans="1:3" x14ac:dyDescent="0.25">
      <c r="A54" s="71" t="s">
        <v>346</v>
      </c>
      <c r="B54" s="72" t="s">
        <v>89</v>
      </c>
      <c r="C54" s="21">
        <v>21.1774255300436</v>
      </c>
    </row>
    <row r="55" spans="1:3" ht="30" x14ac:dyDescent="0.25">
      <c r="A55" s="71" t="s">
        <v>347</v>
      </c>
      <c r="B55" s="72" t="s">
        <v>89</v>
      </c>
      <c r="C55" s="21">
        <v>17.647854608369698</v>
      </c>
    </row>
    <row r="56" spans="1:3" x14ac:dyDescent="0.25">
      <c r="A56" s="71" t="s">
        <v>348</v>
      </c>
      <c r="B56" s="72" t="s">
        <v>33</v>
      </c>
      <c r="C56" s="21">
        <v>32.233936999025097</v>
      </c>
    </row>
    <row r="57" spans="1:3" ht="105" x14ac:dyDescent="0.25">
      <c r="A57" s="71" t="s">
        <v>349</v>
      </c>
      <c r="B57" s="72"/>
      <c r="C57" s="73"/>
    </row>
    <row r="58" spans="1:3" ht="30" x14ac:dyDescent="0.25">
      <c r="A58" s="71" t="s">
        <v>350</v>
      </c>
      <c r="B58" s="72" t="s">
        <v>33</v>
      </c>
      <c r="C58" s="76">
        <v>38.554572154389597</v>
      </c>
    </row>
    <row r="59" spans="1:3" x14ac:dyDescent="0.25">
      <c r="A59" s="71" t="s">
        <v>351</v>
      </c>
      <c r="B59" s="72" t="s">
        <v>33</v>
      </c>
      <c r="C59" s="76">
        <v>38.554572154389597</v>
      </c>
    </row>
    <row r="60" spans="1:3" x14ac:dyDescent="0.25">
      <c r="A60" s="71" t="s">
        <v>352</v>
      </c>
      <c r="B60" s="72" t="s">
        <v>33</v>
      </c>
      <c r="C60" s="76">
        <v>19.277286077194798</v>
      </c>
    </row>
    <row r="61" spans="1:3" x14ac:dyDescent="0.25">
      <c r="A61" s="71" t="s">
        <v>353</v>
      </c>
      <c r="B61" s="72" t="s">
        <v>33</v>
      </c>
      <c r="C61" s="76">
        <v>19.277286077194798</v>
      </c>
    </row>
    <row r="62" spans="1:3" x14ac:dyDescent="0.25">
      <c r="A62" s="71" t="s">
        <v>354</v>
      </c>
      <c r="B62" s="72" t="s">
        <v>33</v>
      </c>
      <c r="C62" s="76">
        <v>38.554572154389597</v>
      </c>
    </row>
    <row r="63" spans="1:3" x14ac:dyDescent="0.25">
      <c r="A63" s="71" t="s">
        <v>355</v>
      </c>
      <c r="B63" s="72" t="s">
        <v>33</v>
      </c>
      <c r="C63" s="76">
        <v>57.831858231584498</v>
      </c>
    </row>
    <row r="64" spans="1:3" ht="30" x14ac:dyDescent="0.25">
      <c r="A64" s="71" t="s">
        <v>356</v>
      </c>
      <c r="B64" s="72" t="s">
        <v>33</v>
      </c>
      <c r="C64" s="76">
        <v>19.277286077194798</v>
      </c>
    </row>
    <row r="65" spans="1:3" ht="30" x14ac:dyDescent="0.25">
      <c r="A65" s="71" t="s">
        <v>357</v>
      </c>
      <c r="B65" s="72" t="s">
        <v>33</v>
      </c>
      <c r="C65" s="76">
        <v>115.663716463169</v>
      </c>
    </row>
    <row r="66" spans="1:3" ht="30" x14ac:dyDescent="0.25">
      <c r="A66" s="71" t="s">
        <v>358</v>
      </c>
      <c r="B66" s="72" t="s">
        <v>33</v>
      </c>
      <c r="C66" s="76">
        <v>19.277286077194798</v>
      </c>
    </row>
    <row r="67" spans="1:3" ht="30" x14ac:dyDescent="0.25">
      <c r="A67" s="71" t="s">
        <v>359</v>
      </c>
      <c r="B67" s="72" t="s">
        <v>33</v>
      </c>
      <c r="C67" s="76">
        <v>7.7109144308779296</v>
      </c>
    </row>
    <row r="68" spans="1:3" x14ac:dyDescent="0.25">
      <c r="A68" s="71" t="s">
        <v>360</v>
      </c>
      <c r="B68" s="72" t="s">
        <v>33</v>
      </c>
      <c r="C68" s="76">
        <v>38.554572154389597</v>
      </c>
    </row>
    <row r="69" spans="1:3" x14ac:dyDescent="0.25">
      <c r="A69" s="71" t="s">
        <v>361</v>
      </c>
      <c r="B69" s="72" t="s">
        <v>33</v>
      </c>
      <c r="C69" s="76">
        <v>9.6386430385974098</v>
      </c>
    </row>
    <row r="70" spans="1:3" ht="45" x14ac:dyDescent="0.25">
      <c r="A70" s="71" t="s">
        <v>362</v>
      </c>
      <c r="B70" s="72" t="s">
        <v>33</v>
      </c>
      <c r="C70" s="76">
        <v>213.342886827672</v>
      </c>
    </row>
    <row r="71" spans="1:3" x14ac:dyDescent="0.25">
      <c r="A71" s="71" t="s">
        <v>363</v>
      </c>
      <c r="B71" s="72" t="s">
        <v>33</v>
      </c>
      <c r="C71" s="76">
        <v>115.663716463169</v>
      </c>
    </row>
    <row r="72" spans="1:3" ht="30" x14ac:dyDescent="0.25">
      <c r="A72" s="71" t="s">
        <v>364</v>
      </c>
      <c r="B72" s="72"/>
      <c r="C72" s="76"/>
    </row>
    <row r="73" spans="1:3" x14ac:dyDescent="0.25">
      <c r="A73" s="71" t="s">
        <v>365</v>
      </c>
      <c r="B73" s="72" t="s">
        <v>33</v>
      </c>
      <c r="C73" s="76">
        <v>77.109144308779307</v>
      </c>
    </row>
    <row r="74" spans="1:3" x14ac:dyDescent="0.25">
      <c r="A74" s="71" t="s">
        <v>366</v>
      </c>
      <c r="B74" s="72" t="s">
        <v>33</v>
      </c>
      <c r="C74" s="76">
        <v>38.554572154389597</v>
      </c>
    </row>
    <row r="75" spans="1:3" ht="60" x14ac:dyDescent="0.25">
      <c r="A75" s="71" t="s">
        <v>367</v>
      </c>
      <c r="B75" s="72" t="s">
        <v>33</v>
      </c>
      <c r="C75" s="76">
        <v>127.90458500508301</v>
      </c>
    </row>
    <row r="76" spans="1:3" x14ac:dyDescent="0.25">
      <c r="A76" s="69" t="s">
        <v>92</v>
      </c>
      <c r="B76" s="75"/>
      <c r="C76" s="73"/>
    </row>
    <row r="77" spans="1:3" ht="60" x14ac:dyDescent="0.25">
      <c r="A77" s="71" t="s">
        <v>368</v>
      </c>
      <c r="B77" s="72" t="s">
        <v>33</v>
      </c>
      <c r="C77" s="21">
        <v>238.974200900803</v>
      </c>
    </row>
    <row r="78" spans="1:3" ht="30" x14ac:dyDescent="0.25">
      <c r="A78" s="71" t="s">
        <v>369</v>
      </c>
      <c r="B78" s="72"/>
      <c r="C78" s="21"/>
    </row>
    <row r="79" spans="1:3" ht="105" x14ac:dyDescent="0.25">
      <c r="A79" s="71" t="s">
        <v>370</v>
      </c>
      <c r="B79" s="72" t="s">
        <v>33</v>
      </c>
      <c r="C79" s="21">
        <v>145.048382787158</v>
      </c>
    </row>
    <row r="80" spans="1:3" ht="120" x14ac:dyDescent="0.25">
      <c r="A80" s="71" t="s">
        <v>371</v>
      </c>
      <c r="B80" s="72" t="s">
        <v>33</v>
      </c>
      <c r="C80" s="21">
        <v>217.572574180738</v>
      </c>
    </row>
    <row r="81" spans="1:3" x14ac:dyDescent="0.25">
      <c r="A81" s="71" t="s">
        <v>372</v>
      </c>
      <c r="B81" s="72" t="s">
        <v>33</v>
      </c>
      <c r="C81" s="21">
        <v>95.860951070599896</v>
      </c>
    </row>
    <row r="82" spans="1:3" ht="30" x14ac:dyDescent="0.25">
      <c r="A82" s="71" t="s">
        <v>373</v>
      </c>
      <c r="B82" s="72" t="s">
        <v>33</v>
      </c>
      <c r="C82" s="21">
        <v>104.494641405043</v>
      </c>
    </row>
    <row r="83" spans="1:3" ht="45" x14ac:dyDescent="0.25">
      <c r="A83" s="71" t="s">
        <v>374</v>
      </c>
      <c r="B83" s="72"/>
      <c r="C83" s="21"/>
    </row>
    <row r="84" spans="1:3" ht="22.5" x14ac:dyDescent="0.25">
      <c r="A84" s="71" t="s">
        <v>375</v>
      </c>
      <c r="B84" s="72" t="s">
        <v>376</v>
      </c>
      <c r="C84" s="21">
        <v>55.202951002324703</v>
      </c>
    </row>
    <row r="85" spans="1:3" ht="30" x14ac:dyDescent="0.25">
      <c r="A85" s="71" t="s">
        <v>377</v>
      </c>
      <c r="B85" s="72" t="s">
        <v>376</v>
      </c>
      <c r="C85" s="21">
        <v>12.3080998008642</v>
      </c>
    </row>
    <row r="86" spans="1:3" ht="45" x14ac:dyDescent="0.25">
      <c r="A86" s="71" t="s">
        <v>378</v>
      </c>
      <c r="B86" s="72" t="s">
        <v>376</v>
      </c>
      <c r="C86" s="21">
        <v>61.540499004320999</v>
      </c>
    </row>
    <row r="87" spans="1:3" ht="45" x14ac:dyDescent="0.25">
      <c r="A87" s="71" t="s">
        <v>379</v>
      </c>
      <c r="B87" s="72" t="s">
        <v>376</v>
      </c>
      <c r="C87" s="21">
        <v>23.965237767649999</v>
      </c>
    </row>
    <row r="88" spans="1:3" ht="135" x14ac:dyDescent="0.25">
      <c r="A88" s="71" t="s">
        <v>380</v>
      </c>
      <c r="B88" s="72"/>
      <c r="C88" s="21"/>
    </row>
    <row r="89" spans="1:3" ht="30" x14ac:dyDescent="0.25">
      <c r="A89" s="71" t="s">
        <v>381</v>
      </c>
      <c r="B89" s="72" t="s">
        <v>33</v>
      </c>
      <c r="C89" s="21">
        <v>36.262095696789601</v>
      </c>
    </row>
    <row r="90" spans="1:3" ht="60" x14ac:dyDescent="0.25">
      <c r="A90" s="71" t="s">
        <v>382</v>
      </c>
      <c r="B90" s="72"/>
      <c r="C90" s="21"/>
    </row>
    <row r="91" spans="1:3" ht="30" x14ac:dyDescent="0.25">
      <c r="A91" s="71" t="s">
        <v>383</v>
      </c>
      <c r="B91" s="72" t="s">
        <v>33</v>
      </c>
      <c r="C91" s="21">
        <v>145.048382787158</v>
      </c>
    </row>
    <row r="92" spans="1:3" ht="45" x14ac:dyDescent="0.25">
      <c r="A92" s="71" t="s">
        <v>384</v>
      </c>
      <c r="B92" s="72"/>
      <c r="C92" s="21"/>
    </row>
    <row r="93" spans="1:3" ht="30" x14ac:dyDescent="0.25">
      <c r="A93" s="71" t="s">
        <v>385</v>
      </c>
      <c r="B93" s="72"/>
      <c r="C93" s="21"/>
    </row>
    <row r="94" spans="1:3" ht="30" x14ac:dyDescent="0.25">
      <c r="A94" s="71" t="s">
        <v>386</v>
      </c>
      <c r="B94" s="72" t="s">
        <v>33</v>
      </c>
      <c r="C94" s="21">
        <v>108.786287090369</v>
      </c>
    </row>
    <row r="95" spans="1:3" ht="30" x14ac:dyDescent="0.25">
      <c r="A95" s="71" t="s">
        <v>387</v>
      </c>
      <c r="B95" s="72"/>
      <c r="C95" s="21"/>
    </row>
    <row r="96" spans="1:3" ht="45" x14ac:dyDescent="0.25">
      <c r="A96" s="71" t="s">
        <v>388</v>
      </c>
      <c r="B96" s="72" t="s">
        <v>33</v>
      </c>
      <c r="C96" s="21">
        <v>72.524191393579201</v>
      </c>
    </row>
    <row r="97" spans="1:3" x14ac:dyDescent="0.25">
      <c r="A97" s="71" t="s">
        <v>389</v>
      </c>
      <c r="B97" s="72" t="s">
        <v>33</v>
      </c>
      <c r="C97" s="21">
        <v>290.09676557431698</v>
      </c>
    </row>
    <row r="98" spans="1:3" ht="45" x14ac:dyDescent="0.25">
      <c r="A98" s="71" t="s">
        <v>390</v>
      </c>
      <c r="B98" s="72" t="s">
        <v>33</v>
      </c>
      <c r="C98" s="21">
        <v>358.46130135120399</v>
      </c>
    </row>
    <row r="99" spans="1:3" ht="45" x14ac:dyDescent="0.25">
      <c r="A99" s="71" t="s">
        <v>391</v>
      </c>
      <c r="B99" s="72"/>
      <c r="C99" s="21"/>
    </row>
    <row r="100" spans="1:3" ht="30" x14ac:dyDescent="0.25">
      <c r="A100" s="71" t="s">
        <v>392</v>
      </c>
      <c r="B100" s="72" t="s">
        <v>33</v>
      </c>
      <c r="C100" s="21">
        <v>290.09676557431698</v>
      </c>
    </row>
    <row r="101" spans="1:3" ht="30" x14ac:dyDescent="0.25">
      <c r="A101" s="71" t="s">
        <v>72</v>
      </c>
      <c r="B101" s="72" t="s">
        <v>33</v>
      </c>
      <c r="C101" s="21">
        <v>139.32618854005699</v>
      </c>
    </row>
    <row r="102" spans="1:3" ht="30" x14ac:dyDescent="0.25">
      <c r="A102" s="71" t="s">
        <v>393</v>
      </c>
      <c r="B102" s="72" t="s">
        <v>33</v>
      </c>
      <c r="C102" s="21">
        <v>278.65237708011398</v>
      </c>
    </row>
    <row r="103" spans="1:3" ht="30" x14ac:dyDescent="0.25">
      <c r="A103" s="71" t="s">
        <v>394</v>
      </c>
      <c r="B103" s="72"/>
      <c r="C103" s="21"/>
    </row>
    <row r="104" spans="1:3" x14ac:dyDescent="0.25">
      <c r="A104" s="71" t="s">
        <v>395</v>
      </c>
      <c r="B104" s="72" t="s">
        <v>33</v>
      </c>
      <c r="C104" s="21">
        <v>36.262095696789601</v>
      </c>
    </row>
    <row r="105" spans="1:3" ht="30" x14ac:dyDescent="0.25">
      <c r="A105" s="71" t="s">
        <v>396</v>
      </c>
      <c r="B105" s="72" t="s">
        <v>33</v>
      </c>
      <c r="C105" s="21">
        <v>290.09676557431698</v>
      </c>
    </row>
    <row r="106" spans="1:3" ht="60" x14ac:dyDescent="0.25">
      <c r="A106" s="71" t="s">
        <v>397</v>
      </c>
      <c r="B106" s="72" t="s">
        <v>33</v>
      </c>
      <c r="C106" s="21">
        <v>213.342886827672</v>
      </c>
    </row>
    <row r="107" spans="1:3" x14ac:dyDescent="0.25">
      <c r="A107" s="71" t="s">
        <v>398</v>
      </c>
      <c r="B107" s="72" t="s">
        <v>33</v>
      </c>
      <c r="C107" s="21">
        <v>119.487100450401</v>
      </c>
    </row>
    <row r="108" spans="1:3" ht="30" x14ac:dyDescent="0.25">
      <c r="A108" s="71" t="s">
        <v>399</v>
      </c>
      <c r="B108" s="72"/>
      <c r="C108" s="21"/>
    </row>
    <row r="109" spans="1:3" x14ac:dyDescent="0.25">
      <c r="A109" s="71" t="s">
        <v>400</v>
      </c>
      <c r="B109" s="72" t="s">
        <v>33</v>
      </c>
      <c r="C109" s="21">
        <v>36.262095696789601</v>
      </c>
    </row>
    <row r="110" spans="1:3" ht="30" x14ac:dyDescent="0.25">
      <c r="A110" s="71" t="s">
        <v>401</v>
      </c>
      <c r="B110" s="72"/>
      <c r="C110" s="21"/>
    </row>
    <row r="111" spans="1:3" x14ac:dyDescent="0.25">
      <c r="A111" s="71" t="s">
        <v>400</v>
      </c>
      <c r="B111" s="72" t="s">
        <v>33</v>
      </c>
      <c r="C111" s="21">
        <v>36.262095696789601</v>
      </c>
    </row>
    <row r="112" spans="1:3" ht="30" x14ac:dyDescent="0.25">
      <c r="A112" s="71" t="s">
        <v>402</v>
      </c>
      <c r="B112" s="72" t="s">
        <v>33</v>
      </c>
      <c r="C112" s="21">
        <v>290.09676557431698</v>
      </c>
    </row>
    <row r="113" spans="1:3" ht="30" x14ac:dyDescent="0.25">
      <c r="A113" s="71" t="s">
        <v>403</v>
      </c>
      <c r="B113" s="72" t="s">
        <v>33</v>
      </c>
      <c r="C113" s="21">
        <v>208.989282810086</v>
      </c>
    </row>
    <row r="114" spans="1:3" ht="45" x14ac:dyDescent="0.25">
      <c r="A114" s="71" t="s">
        <v>404</v>
      </c>
      <c r="B114" s="72"/>
      <c r="C114" s="21"/>
    </row>
    <row r="115" spans="1:3" ht="75" x14ac:dyDescent="0.25">
      <c r="A115" s="71" t="s">
        <v>405</v>
      </c>
      <c r="B115" s="72" t="s">
        <v>33</v>
      </c>
      <c r="C115" s="21">
        <v>139.32618854005699</v>
      </c>
    </row>
    <row r="116" spans="1:3" ht="30" x14ac:dyDescent="0.25">
      <c r="A116" s="71" t="s">
        <v>406</v>
      </c>
      <c r="B116" s="72"/>
      <c r="C116" s="21"/>
    </row>
    <row r="117" spans="1:3" ht="60" x14ac:dyDescent="0.25">
      <c r="A117" s="71" t="s">
        <v>407</v>
      </c>
      <c r="B117" s="72" t="s">
        <v>33</v>
      </c>
      <c r="C117" s="21">
        <v>72.524191393579201</v>
      </c>
    </row>
    <row r="118" spans="1:3" ht="30" x14ac:dyDescent="0.25">
      <c r="A118" s="71" t="s">
        <v>402</v>
      </c>
      <c r="B118" s="72" t="s">
        <v>33</v>
      </c>
      <c r="C118" s="21">
        <v>290.09676557431698</v>
      </c>
    </row>
    <row r="119" spans="1:3" ht="45" x14ac:dyDescent="0.25">
      <c r="A119" s="71" t="s">
        <v>408</v>
      </c>
      <c r="B119" s="72"/>
      <c r="C119" s="21"/>
    </row>
    <row r="120" spans="1:3" x14ac:dyDescent="0.25">
      <c r="A120" s="71" t="s">
        <v>409</v>
      </c>
      <c r="B120" s="72" t="s">
        <v>33</v>
      </c>
      <c r="C120" s="21">
        <v>122.80965762679701</v>
      </c>
    </row>
    <row r="121" spans="1:3" x14ac:dyDescent="0.25">
      <c r="A121" s="71" t="s">
        <v>410</v>
      </c>
      <c r="B121" s="72" t="s">
        <v>33</v>
      </c>
      <c r="C121" s="21">
        <v>102.341381355664</v>
      </c>
    </row>
    <row r="122" spans="1:3" x14ac:dyDescent="0.25">
      <c r="A122" s="71" t="s">
        <v>411</v>
      </c>
      <c r="B122" s="72" t="s">
        <v>412</v>
      </c>
      <c r="C122" s="21">
        <v>4.0936552542265696</v>
      </c>
    </row>
    <row r="123" spans="1:3" ht="75" x14ac:dyDescent="0.25">
      <c r="A123" s="71" t="s">
        <v>413</v>
      </c>
      <c r="B123" s="72" t="s">
        <v>33</v>
      </c>
      <c r="C123" s="21">
        <v>255.80917001016601</v>
      </c>
    </row>
    <row r="124" spans="1:3" x14ac:dyDescent="0.25">
      <c r="A124" s="69" t="s">
        <v>74</v>
      </c>
      <c r="B124" s="75"/>
      <c r="C124" s="73"/>
    </row>
    <row r="125" spans="1:3" ht="45" x14ac:dyDescent="0.25">
      <c r="A125" s="71" t="s">
        <v>414</v>
      </c>
      <c r="B125" s="72"/>
      <c r="C125" s="73"/>
    </row>
    <row r="126" spans="1:3" x14ac:dyDescent="0.25">
      <c r="A126" s="71" t="s">
        <v>415</v>
      </c>
      <c r="B126" s="72" t="s">
        <v>33</v>
      </c>
      <c r="C126" s="21">
        <v>255.80917001016601</v>
      </c>
    </row>
    <row r="127" spans="1:3" ht="30" x14ac:dyDescent="0.25">
      <c r="A127" s="71" t="s">
        <v>416</v>
      </c>
      <c r="B127" s="72" t="s">
        <v>33</v>
      </c>
      <c r="C127" s="21">
        <v>255.80917001016601</v>
      </c>
    </row>
    <row r="128" spans="1:3" ht="30" x14ac:dyDescent="0.25">
      <c r="A128" s="71" t="s">
        <v>417</v>
      </c>
      <c r="B128" s="72"/>
      <c r="C128" s="73"/>
    </row>
    <row r="129" spans="1:3" ht="45" x14ac:dyDescent="0.25">
      <c r="A129" s="71" t="s">
        <v>418</v>
      </c>
      <c r="B129" s="72" t="s">
        <v>33</v>
      </c>
      <c r="C129" s="21">
        <v>255.80917001016601</v>
      </c>
    </row>
    <row r="130" spans="1:3" x14ac:dyDescent="0.25">
      <c r="A130" s="69" t="s">
        <v>163</v>
      </c>
      <c r="B130" s="75"/>
      <c r="C130" s="73"/>
    </row>
    <row r="131" spans="1:3" x14ac:dyDescent="0.25">
      <c r="A131" s="71" t="s">
        <v>419</v>
      </c>
      <c r="B131" s="72"/>
      <c r="C131" s="73"/>
    </row>
    <row r="132" spans="1:3" ht="30" x14ac:dyDescent="0.25">
      <c r="A132" s="71" t="s">
        <v>420</v>
      </c>
      <c r="B132" s="72" t="s">
        <v>33</v>
      </c>
      <c r="C132" s="21">
        <v>255.80917001016601</v>
      </c>
    </row>
    <row r="133" spans="1:3" ht="60" x14ac:dyDescent="0.25">
      <c r="A133" s="71" t="s">
        <v>421</v>
      </c>
      <c r="B133" s="72"/>
      <c r="C133" s="21"/>
    </row>
    <row r="134" spans="1:3" ht="45" x14ac:dyDescent="0.25">
      <c r="A134" s="71" t="s">
        <v>422</v>
      </c>
      <c r="B134" s="72" t="s">
        <v>33</v>
      </c>
      <c r="C134" s="21">
        <v>255.80917001016601</v>
      </c>
    </row>
    <row r="135" spans="1:3" ht="45" x14ac:dyDescent="0.25">
      <c r="A135" s="71" t="s">
        <v>423</v>
      </c>
      <c r="B135" s="72" t="s">
        <v>33</v>
      </c>
      <c r="C135" s="21">
        <v>255.80917001016601</v>
      </c>
    </row>
    <row r="136" spans="1:3" ht="75" x14ac:dyDescent="0.25">
      <c r="A136" s="71" t="s">
        <v>424</v>
      </c>
      <c r="B136" s="72"/>
      <c r="C136" s="73"/>
    </row>
    <row r="137" spans="1:3" ht="90" x14ac:dyDescent="0.25">
      <c r="A137" s="71" t="s">
        <v>425</v>
      </c>
      <c r="B137" s="72" t="s">
        <v>33</v>
      </c>
      <c r="C137" s="21">
        <v>255.80917001016601</v>
      </c>
    </row>
    <row r="138" spans="1:3" ht="30" x14ac:dyDescent="0.25">
      <c r="A138" s="71" t="s">
        <v>426</v>
      </c>
      <c r="B138" s="72" t="s">
        <v>33</v>
      </c>
      <c r="C138" s="21">
        <v>371.512674111173</v>
      </c>
    </row>
    <row r="139" spans="1:3" ht="90" x14ac:dyDescent="0.25">
      <c r="A139" s="71" t="s">
        <v>427</v>
      </c>
      <c r="B139" s="72" t="s">
        <v>33</v>
      </c>
      <c r="C139" s="21">
        <v>255.80917001016601</v>
      </c>
    </row>
    <row r="140" spans="1:3" ht="240" x14ac:dyDescent="0.25">
      <c r="A140" s="71" t="s">
        <v>428</v>
      </c>
      <c r="B140" s="72" t="s">
        <v>33</v>
      </c>
      <c r="C140" s="21">
        <v>255.80917001016601</v>
      </c>
    </row>
    <row r="141" spans="1:3" x14ac:dyDescent="0.25">
      <c r="A141" s="69" t="s">
        <v>429</v>
      </c>
      <c r="B141" s="75"/>
      <c r="C141" s="73"/>
    </row>
    <row r="142" spans="1:3" ht="337.5" x14ac:dyDescent="0.25">
      <c r="A142" s="71" t="s">
        <v>430</v>
      </c>
      <c r="B142" s="72" t="s">
        <v>431</v>
      </c>
      <c r="C142" s="77">
        <v>842.94</v>
      </c>
    </row>
    <row r="143" spans="1:3" x14ac:dyDescent="0.25">
      <c r="A143" s="69" t="s">
        <v>76</v>
      </c>
      <c r="B143" s="75"/>
      <c r="C143" s="73"/>
    </row>
    <row r="144" spans="1:3" ht="90" x14ac:dyDescent="0.25">
      <c r="A144" s="71" t="s">
        <v>432</v>
      </c>
      <c r="B144" s="72" t="s">
        <v>33</v>
      </c>
      <c r="C144" s="21">
        <v>278.65237708011398</v>
      </c>
    </row>
    <row r="145" spans="1:3" ht="30" x14ac:dyDescent="0.25">
      <c r="A145" s="71" t="s">
        <v>433</v>
      </c>
      <c r="B145" s="72" t="s">
        <v>33</v>
      </c>
      <c r="C145" s="21">
        <v>278.65237708011398</v>
      </c>
    </row>
    <row r="146" spans="1:3" ht="255" x14ac:dyDescent="0.25">
      <c r="A146" s="71" t="s">
        <v>434</v>
      </c>
      <c r="B146" s="72" t="s">
        <v>33</v>
      </c>
      <c r="C146" s="21">
        <v>278.65237708011398</v>
      </c>
    </row>
  </sheetData>
  <mergeCells count="3">
    <mergeCell ref="A1:A3"/>
    <mergeCell ref="B1:B3"/>
    <mergeCell ref="C1:C3"/>
  </mergeCells>
  <conditionalFormatting sqref="B4:C6 B28:B34">
    <cfRule type="containsText" dxfId="222" priority="2" operator="containsText" text="#ЗНАЧ!"/>
    <cfRule type="containsText" dxfId="221" priority="3" operator="containsText" text="#ЗНАЧ!"/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Normal="100" workbookViewId="0">
      <pane ySplit="2" topLeftCell="A3" activePane="bottomLeft" state="frozen"/>
      <selection pane="bottomLeft" activeCell="H8" sqref="H8"/>
    </sheetView>
  </sheetViews>
  <sheetFormatPr defaultRowHeight="15" outlineLevelRow="1" x14ac:dyDescent="0.25"/>
  <cols>
    <col min="1" max="1" width="33" style="78"/>
    <col min="2" max="2" width="7.7109375" style="79"/>
    <col min="3" max="3" width="9.7109375" style="78"/>
    <col min="4" max="4" width="8.28515625"/>
    <col min="5" max="6" width="7.7109375"/>
    <col min="7" max="255" width="6.140625"/>
    <col min="256" max="1025" width="8.28515625"/>
  </cols>
  <sheetData>
    <row r="1" spans="1:6" ht="15" customHeight="1" x14ac:dyDescent="0.25">
      <c r="A1" s="152" t="s">
        <v>0</v>
      </c>
      <c r="B1" s="150" t="s">
        <v>1</v>
      </c>
      <c r="C1" s="153" t="s">
        <v>2</v>
      </c>
      <c r="D1" s="154" t="s">
        <v>435</v>
      </c>
      <c r="E1" s="154" t="s">
        <v>4</v>
      </c>
      <c r="F1" s="154" t="s">
        <v>436</v>
      </c>
    </row>
    <row r="2" spans="1:6" ht="30" customHeight="1" x14ac:dyDescent="0.25">
      <c r="A2" s="152"/>
      <c r="B2" s="150"/>
      <c r="C2" s="153"/>
      <c r="D2" s="154"/>
      <c r="E2" s="154"/>
      <c r="F2" s="154"/>
    </row>
    <row r="3" spans="1:6" ht="44.25" customHeight="1" x14ac:dyDescent="0.25">
      <c r="A3" s="155">
        <f>[1]Табл.11!A681</f>
        <v>0</v>
      </c>
      <c r="B3" s="155"/>
      <c r="C3" s="155"/>
      <c r="D3" s="155"/>
      <c r="E3" s="155"/>
      <c r="F3" s="155"/>
    </row>
    <row r="4" spans="1:6" outlineLevel="1" x14ac:dyDescent="0.25">
      <c r="A4" s="19">
        <f>[2]СВОД!A757</f>
        <v>0</v>
      </c>
      <c r="B4" s="80"/>
      <c r="C4" s="81"/>
      <c r="D4" s="20"/>
      <c r="E4" s="20"/>
      <c r="F4" s="20"/>
    </row>
    <row r="5" spans="1:6" outlineLevel="1" x14ac:dyDescent="0.25">
      <c r="A5" s="82">
        <f>[2]СВОД!A758</f>
        <v>0</v>
      </c>
      <c r="B5" s="74">
        <f>[1]БОМЖ!C18</f>
        <v>0</v>
      </c>
      <c r="C5" s="83">
        <f>MAX(D5:F5)</f>
        <v>0</v>
      </c>
      <c r="D5" s="21">
        <f>[2]СВОД!C758</f>
        <v>0</v>
      </c>
      <c r="E5" s="21">
        <f>[2]СВОД!E758</f>
        <v>0</v>
      </c>
      <c r="F5" s="21">
        <f>[2]СВОД!F758</f>
        <v>0</v>
      </c>
    </row>
    <row r="6" spans="1:6" outlineLevel="1" x14ac:dyDescent="0.25">
      <c r="A6" s="22">
        <f>[2]СВОД!A759</f>
        <v>0</v>
      </c>
      <c r="B6" s="74">
        <f>[1]БОМЖ!C19</f>
        <v>0</v>
      </c>
      <c r="C6" s="83">
        <f>MAX(D6:F6)</f>
        <v>0</v>
      </c>
      <c r="D6" s="21">
        <f>[2]СВОД!C759</f>
        <v>0</v>
      </c>
      <c r="E6" s="21">
        <f>[2]СВОД!E759</f>
        <v>0</v>
      </c>
      <c r="F6" s="21">
        <f>[2]СВОД!F759</f>
        <v>0</v>
      </c>
    </row>
    <row r="7" spans="1:6" outlineLevel="1" x14ac:dyDescent="0.25">
      <c r="A7" s="84">
        <f>[2]СВОД!A760</f>
        <v>0</v>
      </c>
      <c r="B7" s="74"/>
      <c r="C7" s="83">
        <f>MAX(C8:C10)</f>
        <v>0</v>
      </c>
      <c r="D7" s="83">
        <f>MAX(D8:D10)</f>
        <v>0</v>
      </c>
      <c r="E7" s="83">
        <f>MAX(E8:E10)</f>
        <v>0</v>
      </c>
      <c r="F7" s="83">
        <f>MAX(F8:F10)</f>
        <v>0</v>
      </c>
    </row>
    <row r="8" spans="1:6" outlineLevel="1" x14ac:dyDescent="0.25">
      <c r="A8" s="22">
        <f>[2]СВОД!A761</f>
        <v>0</v>
      </c>
      <c r="B8" s="74">
        <f>[1]БОМЖ!C21</f>
        <v>0</v>
      </c>
      <c r="C8" s="83">
        <f>MAX(D8:F8)</f>
        <v>0</v>
      </c>
      <c r="D8" s="21">
        <f>[2]СВОД!C761</f>
        <v>0</v>
      </c>
      <c r="E8" s="21">
        <f>[2]СВОД!E761</f>
        <v>0</v>
      </c>
      <c r="F8" s="21">
        <f>[2]СВОД!F761</f>
        <v>0</v>
      </c>
    </row>
    <row r="9" spans="1:6" outlineLevel="1" x14ac:dyDescent="0.25">
      <c r="A9" s="22">
        <f>[2]СВОД!A762</f>
        <v>0</v>
      </c>
      <c r="B9" s="74">
        <f>[1]БОМЖ!C22</f>
        <v>0</v>
      </c>
      <c r="C9" s="83">
        <f>MAX(D9:F9)</f>
        <v>0</v>
      </c>
      <c r="D9" s="21">
        <f>[2]СВОД!C762</f>
        <v>0</v>
      </c>
      <c r="E9" s="21">
        <f>[2]СВОД!E762</f>
        <v>0</v>
      </c>
      <c r="F9" s="21">
        <f>[2]СВОД!F762</f>
        <v>0</v>
      </c>
    </row>
    <row r="10" spans="1:6" outlineLevel="1" x14ac:dyDescent="0.25">
      <c r="A10" s="22">
        <f>[2]СВОД!A763</f>
        <v>0</v>
      </c>
      <c r="B10" s="74">
        <f>[1]БОМЖ!C23</f>
        <v>0</v>
      </c>
      <c r="C10" s="83">
        <f>MAX(D10:F10)</f>
        <v>0</v>
      </c>
      <c r="D10" s="21">
        <f>[2]СВОД!C763</f>
        <v>0</v>
      </c>
      <c r="E10" s="21">
        <f>[2]СВОД!E763</f>
        <v>0</v>
      </c>
      <c r="F10" s="21">
        <f>[2]СВОД!F763</f>
        <v>0</v>
      </c>
    </row>
    <row r="11" spans="1:6" outlineLevel="1" x14ac:dyDescent="0.25">
      <c r="A11" s="84">
        <f>[2]СВОД!A764</f>
        <v>0</v>
      </c>
      <c r="B11" s="74"/>
      <c r="C11" s="83"/>
      <c r="D11" s="21"/>
      <c r="E11" s="21"/>
      <c r="F11" s="21"/>
    </row>
    <row r="12" spans="1:6" outlineLevel="1" x14ac:dyDescent="0.25">
      <c r="A12" s="85">
        <f>[2]СВОД!A765</f>
        <v>0</v>
      </c>
      <c r="B12" s="74"/>
      <c r="C12" s="83">
        <f>MAX(C13:C15)</f>
        <v>0</v>
      </c>
      <c r="D12" s="83">
        <f>MAX(D13:D15)</f>
        <v>0</v>
      </c>
      <c r="E12" s="83">
        <f>MAX(E13:E15)</f>
        <v>0</v>
      </c>
      <c r="F12" s="83">
        <f>MAX(F13:F15)</f>
        <v>0</v>
      </c>
    </row>
    <row r="13" spans="1:6" outlineLevel="1" x14ac:dyDescent="0.25">
      <c r="A13" s="22">
        <f>[2]СВОД!A766</f>
        <v>0</v>
      </c>
      <c r="B13" s="74">
        <f>[1]БОМЖ!C26</f>
        <v>0</v>
      </c>
      <c r="C13" s="83">
        <f>MAX(D13:F13)</f>
        <v>0</v>
      </c>
      <c r="D13" s="21">
        <f>[2]СВОД!C766</f>
        <v>0</v>
      </c>
      <c r="E13" s="21">
        <f>[2]СВОД!E766</f>
        <v>0</v>
      </c>
      <c r="F13" s="21">
        <f>[2]СВОД!F766</f>
        <v>0</v>
      </c>
    </row>
    <row r="14" spans="1:6" outlineLevel="1" x14ac:dyDescent="0.25">
      <c r="A14" s="22">
        <f>[2]СВОД!A767</f>
        <v>0</v>
      </c>
      <c r="B14" s="74">
        <f>[1]БОМЖ!C27</f>
        <v>0</v>
      </c>
      <c r="C14" s="83">
        <f>MAX(D14:F14)</f>
        <v>0</v>
      </c>
      <c r="D14" s="21">
        <f>[2]СВОД!C767</f>
        <v>0</v>
      </c>
      <c r="E14" s="21">
        <f>[2]СВОД!E767</f>
        <v>0</v>
      </c>
      <c r="F14" s="21">
        <f>[2]СВОД!F767</f>
        <v>0</v>
      </c>
    </row>
    <row r="15" spans="1:6" outlineLevel="1" x14ac:dyDescent="0.25">
      <c r="A15" s="22">
        <f>[2]СВОД!A768</f>
        <v>0</v>
      </c>
      <c r="B15" s="74">
        <f>[1]БОМЖ!C28</f>
        <v>0</v>
      </c>
      <c r="C15" s="83">
        <f>MAX(D15:F15)</f>
        <v>0</v>
      </c>
      <c r="D15" s="21">
        <f>[2]СВОД!C768</f>
        <v>0</v>
      </c>
      <c r="E15" s="21">
        <f>[2]СВОД!E768</f>
        <v>0</v>
      </c>
      <c r="F15" s="21">
        <f>[2]СВОД!F768</f>
        <v>0</v>
      </c>
    </row>
    <row r="16" spans="1:6" outlineLevel="1" x14ac:dyDescent="0.25">
      <c r="A16" s="85">
        <f>[2]СВОД!A769</f>
        <v>0</v>
      </c>
      <c r="B16" s="74"/>
      <c r="C16" s="83">
        <f>MAX(C17:C20)</f>
        <v>0</v>
      </c>
      <c r="D16" s="83">
        <f>MAX(D17:D20)</f>
        <v>0</v>
      </c>
      <c r="E16" s="83">
        <f>MAX(E17:E20)</f>
        <v>0</v>
      </c>
      <c r="F16" s="83">
        <f>MAX(F17:F20)</f>
        <v>0</v>
      </c>
    </row>
    <row r="17" spans="1:6" outlineLevel="1" x14ac:dyDescent="0.25">
      <c r="A17" s="22">
        <f>[2]СВОД!A770</f>
        <v>0</v>
      </c>
      <c r="B17" s="74">
        <f>[1]БОМЖ!C30</f>
        <v>0</v>
      </c>
      <c r="C17" s="83">
        <f>MAX(D17:F17)</f>
        <v>0</v>
      </c>
      <c r="D17" s="21">
        <f>[2]СВОД!C770</f>
        <v>0</v>
      </c>
      <c r="E17" s="21">
        <f>[2]СВОД!E770</f>
        <v>0</v>
      </c>
      <c r="F17" s="21">
        <f>[2]СВОД!F770</f>
        <v>0</v>
      </c>
    </row>
    <row r="18" spans="1:6" outlineLevel="1" x14ac:dyDescent="0.25">
      <c r="A18" s="22">
        <f>[2]СВОД!A771</f>
        <v>0</v>
      </c>
      <c r="B18" s="74">
        <f>[1]БОМЖ!C31</f>
        <v>0</v>
      </c>
      <c r="C18" s="83">
        <f>MAX(D18:F18)</f>
        <v>0</v>
      </c>
      <c r="D18" s="21">
        <f>[2]СВОД!C771</f>
        <v>0</v>
      </c>
      <c r="E18" s="21">
        <f>[2]СВОД!E771</f>
        <v>0</v>
      </c>
      <c r="F18" s="21">
        <f>[2]СВОД!F771</f>
        <v>0</v>
      </c>
    </row>
    <row r="19" spans="1:6" outlineLevel="1" x14ac:dyDescent="0.25">
      <c r="A19" s="22">
        <f>[2]СВОД!A772</f>
        <v>0</v>
      </c>
      <c r="B19" s="74">
        <f>[1]БОМЖ!C32</f>
        <v>0</v>
      </c>
      <c r="C19" s="83">
        <f>MAX(D19:F19)</f>
        <v>0</v>
      </c>
      <c r="D19" s="21">
        <f>[2]СВОД!C772</f>
        <v>0</v>
      </c>
      <c r="E19" s="21">
        <f>[2]СВОД!E772</f>
        <v>0</v>
      </c>
      <c r="F19" s="21">
        <f>[2]СВОД!F772</f>
        <v>0</v>
      </c>
    </row>
    <row r="20" spans="1:6" outlineLevel="1" x14ac:dyDescent="0.25">
      <c r="A20" s="22">
        <f>[2]СВОД!A773</f>
        <v>0</v>
      </c>
      <c r="B20" s="74">
        <f>[1]БОМЖ!C33</f>
        <v>0</v>
      </c>
      <c r="C20" s="83">
        <f>MAX(D20:F20)</f>
        <v>0</v>
      </c>
      <c r="D20" s="21">
        <f>[2]СВОД!C773</f>
        <v>0</v>
      </c>
      <c r="E20" s="21">
        <f>[2]СВОД!E773</f>
        <v>0</v>
      </c>
      <c r="F20" s="21">
        <f>[2]СВОД!F773</f>
        <v>0</v>
      </c>
    </row>
    <row r="21" spans="1:6" outlineLevel="1" x14ac:dyDescent="0.25">
      <c r="A21" s="22">
        <f>[2]СВОД!A774</f>
        <v>0</v>
      </c>
      <c r="B21" s="74"/>
      <c r="C21" s="83"/>
      <c r="D21" s="21"/>
      <c r="E21" s="21"/>
      <c r="F21" s="21"/>
    </row>
    <row r="22" spans="1:6" outlineLevel="1" x14ac:dyDescent="0.25">
      <c r="A22" s="22">
        <f>[2]СВОД!A775</f>
        <v>0</v>
      </c>
      <c r="B22" s="74">
        <f>[1]БОМЖ!C35</f>
        <v>0</v>
      </c>
      <c r="C22" s="83">
        <f>MAX(D22:F22)</f>
        <v>0</v>
      </c>
      <c r="D22" s="21">
        <f>[2]СВОД!C775</f>
        <v>0</v>
      </c>
      <c r="E22" s="21">
        <f>[2]СВОД!E775</f>
        <v>0</v>
      </c>
      <c r="F22" s="21">
        <f>[2]СВОД!F775</f>
        <v>0</v>
      </c>
    </row>
    <row r="23" spans="1:6" outlineLevel="1" x14ac:dyDescent="0.25">
      <c r="A23" s="22">
        <f>[2]СВОД!A776</f>
        <v>0</v>
      </c>
      <c r="B23" s="74">
        <f>[1]БОМЖ!C36</f>
        <v>0</v>
      </c>
      <c r="C23" s="83">
        <f>MAX(D23:F23)</f>
        <v>0</v>
      </c>
      <c r="D23" s="21">
        <f>[2]СВОД!C776</f>
        <v>0</v>
      </c>
      <c r="E23" s="21">
        <f>[2]СВОД!E776</f>
        <v>0</v>
      </c>
      <c r="F23" s="21">
        <f>[2]СВОД!F776</f>
        <v>0</v>
      </c>
    </row>
    <row r="24" spans="1:6" outlineLevel="1" x14ac:dyDescent="0.25">
      <c r="A24" s="22">
        <f>[2]СВОД!A777</f>
        <v>0</v>
      </c>
      <c r="B24" s="74">
        <f>[1]БОМЖ!C37</f>
        <v>0</v>
      </c>
      <c r="C24" s="83">
        <f>MAX(D24:F24)</f>
        <v>0</v>
      </c>
      <c r="D24" s="21">
        <f>[2]СВОД!C777</f>
        <v>0</v>
      </c>
      <c r="E24" s="21">
        <f>[2]СВОД!E777</f>
        <v>0</v>
      </c>
      <c r="F24" s="21">
        <f>[2]СВОД!F777</f>
        <v>0</v>
      </c>
    </row>
    <row r="25" spans="1:6" outlineLevel="1" x14ac:dyDescent="0.25">
      <c r="A25" s="22">
        <f>[2]СВОД!A778</f>
        <v>0</v>
      </c>
      <c r="B25" s="74">
        <f>[1]БОМЖ!C38</f>
        <v>0</v>
      </c>
      <c r="C25" s="83">
        <f>MAX(D25:F25)</f>
        <v>0</v>
      </c>
      <c r="D25" s="21">
        <f>[2]СВОД!C778</f>
        <v>0</v>
      </c>
      <c r="E25" s="21">
        <f>[2]СВОД!E778</f>
        <v>0</v>
      </c>
      <c r="F25" s="21">
        <f>[2]СВОД!F778</f>
        <v>0</v>
      </c>
    </row>
    <row r="26" spans="1:6" outlineLevel="1" x14ac:dyDescent="0.25">
      <c r="A26" s="22">
        <f>[2]СВОД!A779</f>
        <v>0</v>
      </c>
      <c r="B26" s="74">
        <f>[1]БОМЖ!C39</f>
        <v>0</v>
      </c>
      <c r="C26" s="83">
        <f>MAX(D26:F26)</f>
        <v>0</v>
      </c>
      <c r="D26" s="21">
        <f>[2]СВОД!C779</f>
        <v>0</v>
      </c>
      <c r="E26" s="21">
        <f>[2]СВОД!E779</f>
        <v>0</v>
      </c>
      <c r="F26" s="21">
        <f>[2]СВОД!F779</f>
        <v>0</v>
      </c>
    </row>
    <row r="27" spans="1:6" outlineLevel="1" x14ac:dyDescent="0.25">
      <c r="A27" s="22">
        <f>[2]СВОД!A780</f>
        <v>0</v>
      </c>
      <c r="B27" s="74"/>
      <c r="C27" s="83"/>
      <c r="D27" s="21"/>
      <c r="E27" s="21"/>
      <c r="F27" s="21"/>
    </row>
    <row r="28" spans="1:6" outlineLevel="1" x14ac:dyDescent="0.25">
      <c r="A28" s="22">
        <f>[2]СВОД!A781</f>
        <v>0</v>
      </c>
      <c r="B28" s="74">
        <f>[1]БОМЖ!C41</f>
        <v>0</v>
      </c>
      <c r="C28" s="83">
        <f t="shared" ref="C28:C34" si="0">MAX(D28:F28)</f>
        <v>0</v>
      </c>
      <c r="D28" s="21">
        <f>[2]СВОД!C781</f>
        <v>0</v>
      </c>
      <c r="E28" s="21">
        <f>[2]СВОД!E781</f>
        <v>0</v>
      </c>
      <c r="F28" s="21">
        <f>[2]СВОД!F781</f>
        <v>0</v>
      </c>
    </row>
    <row r="29" spans="1:6" outlineLevel="1" x14ac:dyDescent="0.25">
      <c r="A29" s="22">
        <f>[2]СВОД!A782</f>
        <v>0</v>
      </c>
      <c r="B29" s="74">
        <f>[1]БОМЖ!C42</f>
        <v>0</v>
      </c>
      <c r="C29" s="83">
        <f t="shared" si="0"/>
        <v>0</v>
      </c>
      <c r="D29" s="21">
        <f>[2]СВОД!C782</f>
        <v>0</v>
      </c>
      <c r="E29" s="21">
        <f>[2]СВОД!E782</f>
        <v>0</v>
      </c>
      <c r="F29" s="21">
        <f>[2]СВОД!F782</f>
        <v>0</v>
      </c>
    </row>
    <row r="30" spans="1:6" outlineLevel="1" x14ac:dyDescent="0.25">
      <c r="A30" s="22">
        <f>[2]СВОД!A783</f>
        <v>0</v>
      </c>
      <c r="B30" s="74">
        <f>[1]БОМЖ!C43</f>
        <v>0</v>
      </c>
      <c r="C30" s="83">
        <f t="shared" si="0"/>
        <v>0</v>
      </c>
      <c r="D30" s="21">
        <f>[2]СВОД!C783</f>
        <v>0</v>
      </c>
      <c r="E30" s="21">
        <f>[2]СВОД!E783</f>
        <v>0</v>
      </c>
      <c r="F30" s="21">
        <f>[2]СВОД!F783</f>
        <v>0</v>
      </c>
    </row>
    <row r="31" spans="1:6" outlineLevel="1" x14ac:dyDescent="0.25">
      <c r="A31" s="22">
        <f>[2]СВОД!A784</f>
        <v>0</v>
      </c>
      <c r="B31" s="74">
        <f>[1]БОМЖ!C44</f>
        <v>0</v>
      </c>
      <c r="C31" s="83">
        <f t="shared" si="0"/>
        <v>0</v>
      </c>
      <c r="D31" s="21">
        <f>[2]СВОД!C784</f>
        <v>0</v>
      </c>
      <c r="E31" s="21">
        <f>[2]СВОД!E784</f>
        <v>0</v>
      </c>
      <c r="F31" s="21">
        <f>[2]СВОД!F784</f>
        <v>0</v>
      </c>
    </row>
    <row r="32" spans="1:6" ht="46.5" customHeight="1" outlineLevel="1" x14ac:dyDescent="0.25">
      <c r="A32" s="22">
        <f>[2]СВОД!A785</f>
        <v>0</v>
      </c>
      <c r="B32" s="74">
        <f>[1]БОМЖ!C45</f>
        <v>0</v>
      </c>
      <c r="C32" s="83">
        <f t="shared" si="0"/>
        <v>0</v>
      </c>
      <c r="D32" s="21">
        <f>[2]СВОД!C785</f>
        <v>0</v>
      </c>
      <c r="E32" s="21">
        <f>[2]СВОД!E785</f>
        <v>0</v>
      </c>
      <c r="F32" s="21">
        <f>[2]СВОД!F785</f>
        <v>0</v>
      </c>
    </row>
    <row r="33" spans="1:6" outlineLevel="1" x14ac:dyDescent="0.25">
      <c r="A33" s="22">
        <f>[2]СВОД!A786</f>
        <v>0</v>
      </c>
      <c r="B33" s="74">
        <f>[1]БОМЖ!C46</f>
        <v>0</v>
      </c>
      <c r="C33" s="83">
        <f t="shared" si="0"/>
        <v>0</v>
      </c>
      <c r="D33" s="21">
        <f>[2]СВОД!C786</f>
        <v>0</v>
      </c>
      <c r="E33" s="21">
        <f>[2]СВОД!E786</f>
        <v>0</v>
      </c>
      <c r="F33" s="21">
        <f>[2]СВОД!F786</f>
        <v>0</v>
      </c>
    </row>
    <row r="34" spans="1:6" outlineLevel="1" x14ac:dyDescent="0.25">
      <c r="A34" s="22">
        <f>[2]СВОД!A787</f>
        <v>0</v>
      </c>
      <c r="B34" s="74">
        <f>[1]БОМЖ!C47</f>
        <v>0</v>
      </c>
      <c r="C34" s="83">
        <f t="shared" si="0"/>
        <v>0</v>
      </c>
      <c r="D34" s="21">
        <f>[2]СВОД!C787</f>
        <v>0</v>
      </c>
      <c r="E34" s="21">
        <f>[2]СВОД!E787</f>
        <v>0</v>
      </c>
      <c r="F34" s="21">
        <f>[2]СВОД!F787</f>
        <v>0</v>
      </c>
    </row>
    <row r="35" spans="1:6" outlineLevel="1" x14ac:dyDescent="0.25">
      <c r="A35" s="22">
        <f>[2]СВОД!A788</f>
        <v>0</v>
      </c>
      <c r="B35" s="74"/>
      <c r="C35" s="83"/>
      <c r="D35" s="21"/>
      <c r="E35" s="21"/>
      <c r="F35" s="21"/>
    </row>
    <row r="36" spans="1:6" outlineLevel="1" x14ac:dyDescent="0.25">
      <c r="A36" s="22">
        <f>[2]СВОД!A789</f>
        <v>0</v>
      </c>
      <c r="B36" s="74">
        <f>[1]БОМЖ!C49</f>
        <v>0</v>
      </c>
      <c r="C36" s="83">
        <f>MAX(D36:F36)</f>
        <v>0</v>
      </c>
      <c r="D36" s="21">
        <f>[2]СВОД!C789</f>
        <v>0</v>
      </c>
      <c r="E36" s="21">
        <f>[2]СВОД!E789</f>
        <v>0</v>
      </c>
      <c r="F36" s="21">
        <f>[2]СВОД!F789</f>
        <v>0</v>
      </c>
    </row>
    <row r="37" spans="1:6" outlineLevel="1" x14ac:dyDescent="0.25">
      <c r="A37" s="22">
        <f>[2]СВОД!A790</f>
        <v>0</v>
      </c>
      <c r="B37" s="74">
        <f>[1]БОМЖ!C50</f>
        <v>0</v>
      </c>
      <c r="C37" s="83">
        <f>MAX(D37:F37)</f>
        <v>0</v>
      </c>
      <c r="D37" s="21">
        <f>[2]СВОД!C790</f>
        <v>0</v>
      </c>
      <c r="E37" s="21">
        <f>[2]СВОД!E790</f>
        <v>0</v>
      </c>
      <c r="F37" s="21">
        <f>[2]СВОД!F790</f>
        <v>0</v>
      </c>
    </row>
    <row r="38" spans="1:6" outlineLevel="1" x14ac:dyDescent="0.25">
      <c r="A38" s="22">
        <f>[2]СВОД!A791</f>
        <v>0</v>
      </c>
      <c r="B38" s="74"/>
      <c r="C38" s="83"/>
      <c r="D38" s="21"/>
      <c r="E38" s="21"/>
      <c r="F38" s="21"/>
    </row>
    <row r="39" spans="1:6" outlineLevel="1" x14ac:dyDescent="0.25">
      <c r="A39" s="22">
        <f>[2]СВОД!A792</f>
        <v>0</v>
      </c>
      <c r="B39" s="74">
        <f>[1]БОМЖ!C52</f>
        <v>0</v>
      </c>
      <c r="C39" s="83">
        <f>MAX(D39:F39)</f>
        <v>0</v>
      </c>
      <c r="D39" s="21">
        <f>[2]СВОД!C792</f>
        <v>0</v>
      </c>
      <c r="E39" s="21">
        <f>[2]СВОД!E792</f>
        <v>0</v>
      </c>
      <c r="F39" s="21">
        <f>[2]СВОД!F792</f>
        <v>0</v>
      </c>
    </row>
    <row r="40" spans="1:6" outlineLevel="1" x14ac:dyDescent="0.25">
      <c r="A40" s="22">
        <f>[2]СВОД!A793</f>
        <v>0</v>
      </c>
      <c r="B40" s="74">
        <f>[1]БОМЖ!C53</f>
        <v>0</v>
      </c>
      <c r="C40" s="83">
        <f>MAX(D40:F40)</f>
        <v>0</v>
      </c>
      <c r="D40" s="21">
        <f>[2]СВОД!C793</f>
        <v>0</v>
      </c>
      <c r="E40" s="21">
        <f>[2]СВОД!E793</f>
        <v>0</v>
      </c>
      <c r="F40" s="21">
        <f>[2]СВОД!F793</f>
        <v>0</v>
      </c>
    </row>
    <row r="41" spans="1:6" outlineLevel="1" x14ac:dyDescent="0.25">
      <c r="A41" s="22">
        <f>[2]СВОД!A794</f>
        <v>0</v>
      </c>
      <c r="B41" s="74">
        <f>[1]БОМЖ!C54</f>
        <v>0</v>
      </c>
      <c r="C41" s="83">
        <f>MAX(D41:F41)</f>
        <v>0</v>
      </c>
      <c r="D41" s="21">
        <f>[2]СВОД!C794</f>
        <v>0</v>
      </c>
      <c r="E41" s="21">
        <f>[2]СВОД!E794</f>
        <v>0</v>
      </c>
      <c r="F41" s="21">
        <f>[2]СВОД!F794</f>
        <v>0</v>
      </c>
    </row>
    <row r="42" spans="1:6" outlineLevel="1" x14ac:dyDescent="0.25">
      <c r="A42" s="22">
        <f>[2]СВОД!A795</f>
        <v>0</v>
      </c>
      <c r="B42" s="74">
        <f>[1]БОМЖ!C55</f>
        <v>0</v>
      </c>
      <c r="C42" s="83">
        <f>MAX(D42:F42)</f>
        <v>0</v>
      </c>
      <c r="D42" s="21">
        <f>[2]СВОД!C795</f>
        <v>0</v>
      </c>
      <c r="E42" s="21">
        <f>[2]СВОД!E795</f>
        <v>0</v>
      </c>
      <c r="F42" s="21">
        <f>[2]СВОД!F795</f>
        <v>0</v>
      </c>
    </row>
    <row r="43" spans="1:6" outlineLevel="1" x14ac:dyDescent="0.25">
      <c r="A43" s="22">
        <f>[2]СВОД!A796</f>
        <v>0</v>
      </c>
      <c r="B43" s="74"/>
      <c r="C43" s="83"/>
      <c r="D43" s="21"/>
      <c r="E43" s="21"/>
      <c r="F43" s="21"/>
    </row>
    <row r="44" spans="1:6" outlineLevel="1" x14ac:dyDescent="0.25">
      <c r="A44" s="22">
        <f>[2]СВОД!A797</f>
        <v>0</v>
      </c>
      <c r="B44" s="74">
        <f>[1]БОМЖ!C57</f>
        <v>0</v>
      </c>
      <c r="C44" s="83">
        <f t="shared" ref="C44:C50" si="1">MAX(D44:F44)</f>
        <v>0</v>
      </c>
      <c r="D44" s="21">
        <f>[2]СВОД!C797</f>
        <v>0</v>
      </c>
      <c r="E44" s="21">
        <f>[2]СВОД!E797</f>
        <v>0</v>
      </c>
      <c r="F44" s="21">
        <f>[2]СВОД!F797</f>
        <v>0</v>
      </c>
    </row>
    <row r="45" spans="1:6" outlineLevel="1" x14ac:dyDescent="0.25">
      <c r="A45" s="22">
        <f>[2]СВОД!A798</f>
        <v>0</v>
      </c>
      <c r="B45" s="74">
        <f>[1]БОМЖ!C58</f>
        <v>0</v>
      </c>
      <c r="C45" s="83">
        <f t="shared" si="1"/>
        <v>0</v>
      </c>
      <c r="D45" s="21">
        <f>[2]СВОД!C798</f>
        <v>0</v>
      </c>
      <c r="E45" s="21">
        <f>[2]СВОД!E798</f>
        <v>0</v>
      </c>
      <c r="F45" s="21">
        <f>[2]СВОД!F798</f>
        <v>0</v>
      </c>
    </row>
    <row r="46" spans="1:6" outlineLevel="1" x14ac:dyDescent="0.25">
      <c r="A46" s="22">
        <f>[2]СВОД!A799</f>
        <v>0</v>
      </c>
      <c r="B46" s="74">
        <f>[1]БОМЖ!C59</f>
        <v>0</v>
      </c>
      <c r="C46" s="83">
        <f t="shared" si="1"/>
        <v>0</v>
      </c>
      <c r="D46" s="21">
        <f>[2]СВОД!C799</f>
        <v>0</v>
      </c>
      <c r="E46" s="21">
        <f>[2]СВОД!E799</f>
        <v>0</v>
      </c>
      <c r="F46" s="21">
        <f>[2]СВОД!F799</f>
        <v>0</v>
      </c>
    </row>
    <row r="47" spans="1:6" outlineLevel="1" x14ac:dyDescent="0.25">
      <c r="A47" s="22">
        <f>[2]СВОД!A800</f>
        <v>0</v>
      </c>
      <c r="B47" s="74">
        <f>[1]БОМЖ!C60</f>
        <v>0</v>
      </c>
      <c r="C47" s="83">
        <f t="shared" si="1"/>
        <v>0</v>
      </c>
      <c r="D47" s="21">
        <f>[2]СВОД!C800</f>
        <v>0</v>
      </c>
      <c r="E47" s="21">
        <f>[2]СВОД!E800</f>
        <v>0</v>
      </c>
      <c r="F47" s="21">
        <f>[2]СВОД!F800</f>
        <v>0</v>
      </c>
    </row>
    <row r="48" spans="1:6" outlineLevel="1" x14ac:dyDescent="0.25">
      <c r="A48" s="22">
        <f>[2]СВОД!A801</f>
        <v>0</v>
      </c>
      <c r="B48" s="74">
        <f>[1]БОМЖ!C61</f>
        <v>0</v>
      </c>
      <c r="C48" s="83">
        <f t="shared" si="1"/>
        <v>0</v>
      </c>
      <c r="D48" s="21">
        <f>[2]СВОД!C801</f>
        <v>0</v>
      </c>
      <c r="E48" s="21">
        <f>[2]СВОД!E801</f>
        <v>0</v>
      </c>
      <c r="F48" s="21">
        <f>[2]СВОД!F801</f>
        <v>0</v>
      </c>
    </row>
    <row r="49" spans="1:6" outlineLevel="1" x14ac:dyDescent="0.25">
      <c r="A49" s="22">
        <f>[2]СВОД!A802</f>
        <v>0</v>
      </c>
      <c r="B49" s="74">
        <f>[1]БОМЖ!C62</f>
        <v>0</v>
      </c>
      <c r="C49" s="83">
        <f t="shared" si="1"/>
        <v>0</v>
      </c>
      <c r="D49" s="21">
        <f>[2]СВОД!C802</f>
        <v>0</v>
      </c>
      <c r="E49" s="21">
        <f>[2]СВОД!E802</f>
        <v>0</v>
      </c>
      <c r="F49" s="21">
        <f>[2]СВОД!F802</f>
        <v>0</v>
      </c>
    </row>
    <row r="50" spans="1:6" outlineLevel="1" x14ac:dyDescent="0.25">
      <c r="A50" s="22">
        <f>[2]СВОД!A803</f>
        <v>0</v>
      </c>
      <c r="B50" s="74">
        <f>[1]БОМЖ!C63</f>
        <v>0</v>
      </c>
      <c r="C50" s="83">
        <f t="shared" si="1"/>
        <v>0</v>
      </c>
      <c r="D50" s="21">
        <f>[2]СВОД!C803</f>
        <v>0</v>
      </c>
      <c r="E50" s="21">
        <f>[2]СВОД!E803</f>
        <v>0</v>
      </c>
      <c r="F50" s="21">
        <f>[2]СВОД!F803</f>
        <v>0</v>
      </c>
    </row>
  </sheetData>
  <mergeCells count="7">
    <mergeCell ref="F1:F2"/>
    <mergeCell ref="A3:F3"/>
    <mergeCell ref="A1:A2"/>
    <mergeCell ref="B1:B2"/>
    <mergeCell ref="C1:C2"/>
    <mergeCell ref="D1:D2"/>
    <mergeCell ref="E1:E2"/>
  </mergeCells>
  <conditionalFormatting sqref="F5:F6 G3:IU65536 C4:E6 C7:F65536 C1:IU2">
    <cfRule type="containsText" dxfId="220" priority="2" operator="containsText" text="#ЗНАЧ!"/>
    <cfRule type="containsText" dxfId="219" priority="3" operator="containsText" text="#ЗНАЧ!"/>
  </conditionalFormatting>
  <conditionalFormatting sqref="D4:D65536 D1:D2">
    <cfRule type="containsText" dxfId="218" priority="4" operator="containsText" text="#ЗНАЧ!"/>
    <cfRule type="containsText" dxfId="217" priority="5" operator="containsText" text="#ЗНАЧ!"/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LK96"/>
  <sheetViews>
    <sheetView zoomScaleNormal="100" workbookViewId="0"/>
  </sheetViews>
  <sheetFormatPr defaultRowHeight="15.75" x14ac:dyDescent="0.25"/>
  <cols>
    <col min="1" max="1" width="38.7109375" style="86"/>
    <col min="2" max="3" width="12.140625" style="86"/>
    <col min="4" max="4" width="13.140625" style="86"/>
    <col min="5" max="5" width="18.28515625" style="86"/>
    <col min="6" max="999" width="6.140625" style="87"/>
    <col min="1000" max="1008" width="6.85546875"/>
    <col min="1009" max="1025" width="6.42578125"/>
  </cols>
  <sheetData>
    <row r="1" spans="1:5" ht="15" customHeight="1" x14ac:dyDescent="0.25">
      <c r="D1" s="156" t="s">
        <v>437</v>
      </c>
      <c r="E1" s="156"/>
    </row>
    <row r="2" spans="1:5" ht="15" customHeight="1" x14ac:dyDescent="0.25">
      <c r="D2" s="156" t="s">
        <v>100</v>
      </c>
      <c r="E2" s="156"/>
    </row>
    <row r="3" spans="1:5" ht="15" customHeight="1" x14ac:dyDescent="0.25">
      <c r="D3" s="156" t="s">
        <v>101</v>
      </c>
      <c r="E3" s="156"/>
    </row>
    <row r="4" spans="1:5" x14ac:dyDescent="0.25">
      <c r="E4" s="28"/>
    </row>
    <row r="5" spans="1:5" ht="44.25" customHeight="1" x14ac:dyDescent="0.25">
      <c r="A5" s="157" t="s">
        <v>438</v>
      </c>
      <c r="B5" s="157"/>
      <c r="C5" s="157"/>
      <c r="D5" s="157"/>
      <c r="E5" s="157"/>
    </row>
    <row r="6" spans="1:5" x14ac:dyDescent="0.25">
      <c r="A6" s="158"/>
      <c r="B6" s="158"/>
      <c r="C6" s="88"/>
      <c r="D6" s="88"/>
      <c r="E6" s="89"/>
    </row>
    <row r="7" spans="1:5" ht="15" customHeight="1" x14ac:dyDescent="0.25">
      <c r="A7" s="159" t="s">
        <v>0</v>
      </c>
      <c r="B7" s="7" t="s">
        <v>1</v>
      </c>
      <c r="C7" s="6" t="s">
        <v>103</v>
      </c>
      <c r="D7" s="6" t="s">
        <v>104</v>
      </c>
      <c r="E7" s="6" t="s">
        <v>105</v>
      </c>
    </row>
    <row r="8" spans="1:5" ht="71.25" customHeight="1" x14ac:dyDescent="0.25">
      <c r="A8" s="159"/>
      <c r="B8" s="7"/>
      <c r="C8" s="6"/>
      <c r="D8" s="6"/>
      <c r="E8" s="6"/>
    </row>
    <row r="9" spans="1:5" ht="101.25" customHeight="1" x14ac:dyDescent="0.25">
      <c r="A9" s="160" t="s">
        <v>439</v>
      </c>
      <c r="B9" s="160"/>
      <c r="C9" s="160"/>
      <c r="D9" s="160"/>
      <c r="E9" s="160"/>
    </row>
    <row r="10" spans="1:5" ht="15.75" customHeight="1" x14ac:dyDescent="0.25">
      <c r="A10" s="160" t="s">
        <v>79</v>
      </c>
      <c r="B10" s="160"/>
      <c r="C10" s="160"/>
      <c r="D10" s="160"/>
      <c r="E10" s="160"/>
    </row>
    <row r="11" spans="1:5" ht="90" x14ac:dyDescent="0.25">
      <c r="A11" s="90" t="s">
        <v>440</v>
      </c>
      <c r="B11" s="91" t="s">
        <v>441</v>
      </c>
      <c r="C11" s="91"/>
      <c r="D11" s="91">
        <v>68</v>
      </c>
      <c r="E11" s="40">
        <v>60</v>
      </c>
    </row>
    <row r="12" spans="1:5" ht="75.75" x14ac:dyDescent="0.25">
      <c r="A12" s="92" t="s">
        <v>442</v>
      </c>
      <c r="B12" s="40" t="s">
        <v>33</v>
      </c>
      <c r="C12" s="40"/>
      <c r="D12" s="40">
        <v>152</v>
      </c>
      <c r="E12" s="40">
        <v>135</v>
      </c>
    </row>
    <row r="13" spans="1:5" ht="60.75" x14ac:dyDescent="0.25">
      <c r="A13" s="92" t="s">
        <v>221</v>
      </c>
      <c r="B13" s="40" t="s">
        <v>33</v>
      </c>
      <c r="C13" s="40"/>
      <c r="D13" s="40">
        <v>71</v>
      </c>
      <c r="E13" s="40">
        <v>62</v>
      </c>
    </row>
    <row r="14" spans="1:5" x14ac:dyDescent="0.25">
      <c r="A14" s="92" t="s">
        <v>443</v>
      </c>
      <c r="B14" s="40" t="str">
        <f>[3]БОМЖ!C37</f>
        <v>1 услуга</v>
      </c>
      <c r="C14" s="40"/>
      <c r="D14" s="40">
        <v>140</v>
      </c>
      <c r="E14" s="40">
        <v>124</v>
      </c>
    </row>
    <row r="15" spans="1:5" ht="30.75" x14ac:dyDescent="0.25">
      <c r="A15" s="92" t="s">
        <v>444</v>
      </c>
      <c r="B15" s="40" t="s">
        <v>33</v>
      </c>
      <c r="C15" s="40"/>
      <c r="D15" s="40">
        <v>388</v>
      </c>
      <c r="E15" s="40">
        <v>342</v>
      </c>
    </row>
    <row r="16" spans="1:5" ht="75.75" x14ac:dyDescent="0.25">
      <c r="A16" s="93" t="s">
        <v>141</v>
      </c>
      <c r="B16" s="40" t="s">
        <v>33</v>
      </c>
      <c r="C16" s="40"/>
      <c r="D16" s="40">
        <v>529</v>
      </c>
      <c r="E16" s="40">
        <v>467</v>
      </c>
    </row>
    <row r="17" spans="1:5" ht="15.75" customHeight="1" x14ac:dyDescent="0.25">
      <c r="A17" s="160" t="s">
        <v>92</v>
      </c>
      <c r="B17" s="160"/>
      <c r="C17" s="160"/>
      <c r="D17" s="160">
        <v>0</v>
      </c>
      <c r="E17" s="160">
        <v>0</v>
      </c>
    </row>
    <row r="18" spans="1:5" ht="30.75" x14ac:dyDescent="0.25">
      <c r="A18" s="92" t="str">
        <f>[4]СВОД!A781</f>
        <v>Проведение противопедекулезной и санитарной обработки</v>
      </c>
      <c r="B18" s="40" t="str">
        <f>[3]БОМЖ!C41</f>
        <v>1 услуга</v>
      </c>
      <c r="C18" s="40"/>
      <c r="D18" s="40">
        <v>164</v>
      </c>
      <c r="E18" s="40">
        <v>145</v>
      </c>
    </row>
    <row r="19" spans="1:5" ht="30.75" x14ac:dyDescent="0.25">
      <c r="A19" s="92" t="s">
        <v>155</v>
      </c>
      <c r="B19" s="40" t="str">
        <f>[3]БОМЖ!C42</f>
        <v>1 услуга</v>
      </c>
      <c r="C19" s="40"/>
      <c r="D19" s="40">
        <v>140</v>
      </c>
      <c r="E19" s="40">
        <v>124</v>
      </c>
    </row>
    <row r="20" spans="1:5" ht="30.75" x14ac:dyDescent="0.25">
      <c r="A20" s="92" t="s">
        <v>156</v>
      </c>
      <c r="B20" s="40" t="s">
        <v>33</v>
      </c>
      <c r="C20" s="40"/>
      <c r="D20" s="40">
        <v>529</v>
      </c>
      <c r="E20" s="40">
        <v>467</v>
      </c>
    </row>
    <row r="21" spans="1:5" ht="105.75" x14ac:dyDescent="0.25">
      <c r="A21" s="92" t="s">
        <v>445</v>
      </c>
      <c r="B21" s="40" t="str">
        <f>[3]БОМЖ!C43</f>
        <v>1 услуга</v>
      </c>
      <c r="C21" s="40"/>
      <c r="D21" s="40">
        <v>194</v>
      </c>
      <c r="E21" s="40">
        <v>171</v>
      </c>
    </row>
    <row r="22" spans="1:5" ht="15.75" customHeight="1" x14ac:dyDescent="0.25">
      <c r="A22" s="160" t="s">
        <v>74</v>
      </c>
      <c r="B22" s="160"/>
      <c r="C22" s="160"/>
      <c r="D22" s="160">
        <v>0</v>
      </c>
      <c r="E22" s="160">
        <v>0</v>
      </c>
    </row>
    <row r="23" spans="1:5" ht="30.75" x14ac:dyDescent="0.25">
      <c r="A23" s="92" t="s">
        <v>158</v>
      </c>
      <c r="B23" s="40" t="str">
        <f>[3]БОМЖ!C44</f>
        <v>1 услуга</v>
      </c>
      <c r="C23" s="40"/>
      <c r="D23" s="40">
        <v>140</v>
      </c>
      <c r="E23" s="40">
        <v>124</v>
      </c>
    </row>
    <row r="24" spans="1:5" ht="30.75" x14ac:dyDescent="0.25">
      <c r="A24" s="92" t="s">
        <v>159</v>
      </c>
      <c r="B24" s="40" t="str">
        <f>[3]БОМЖ!C46</f>
        <v>1 услуга</v>
      </c>
      <c r="C24" s="40"/>
      <c r="D24" s="40">
        <v>140</v>
      </c>
      <c r="E24" s="94">
        <v>124</v>
      </c>
    </row>
    <row r="25" spans="1:5" x14ac:dyDescent="0.25">
      <c r="A25" s="92" t="s">
        <v>160</v>
      </c>
      <c r="B25" s="40" t="str">
        <f>[3]БОМЖ!C45</f>
        <v>1 услуга</v>
      </c>
      <c r="C25" s="40"/>
      <c r="D25" s="40">
        <v>140</v>
      </c>
      <c r="E25" s="40">
        <v>124</v>
      </c>
    </row>
    <row r="26" spans="1:5" ht="15.75" customHeight="1" x14ac:dyDescent="0.25">
      <c r="A26" s="161" t="s">
        <v>446</v>
      </c>
      <c r="B26" s="161"/>
      <c r="C26" s="161"/>
      <c r="D26" s="161">
        <v>0</v>
      </c>
      <c r="E26" s="161">
        <v>0</v>
      </c>
    </row>
    <row r="27" spans="1:5" ht="45.75" x14ac:dyDescent="0.25">
      <c r="A27" s="92" t="s">
        <v>164</v>
      </c>
      <c r="B27" s="40" t="str">
        <f>[3]БОМЖ!C55</f>
        <v>1 услуга</v>
      </c>
      <c r="C27" s="40"/>
      <c r="D27" s="40">
        <v>354</v>
      </c>
      <c r="E27" s="40">
        <v>311</v>
      </c>
    </row>
    <row r="28" spans="1:5" ht="15.75" customHeight="1" x14ac:dyDescent="0.25">
      <c r="A28" s="161" t="s">
        <v>193</v>
      </c>
      <c r="B28" s="161"/>
      <c r="C28" s="161"/>
      <c r="D28" s="161">
        <v>0</v>
      </c>
      <c r="E28" s="161">
        <v>0</v>
      </c>
    </row>
    <row r="29" spans="1:5" ht="30.75" x14ac:dyDescent="0.25">
      <c r="A29" s="92" t="s">
        <v>243</v>
      </c>
      <c r="B29" s="40" t="s">
        <v>33</v>
      </c>
      <c r="C29" s="40"/>
      <c r="D29" s="40">
        <v>140</v>
      </c>
      <c r="E29" s="40">
        <v>124</v>
      </c>
    </row>
    <row r="30" spans="1:5" ht="60.75" x14ac:dyDescent="0.25">
      <c r="A30" s="95" t="s">
        <v>227</v>
      </c>
      <c r="B30" s="94" t="s">
        <v>33</v>
      </c>
      <c r="C30" s="94"/>
      <c r="D30" s="94">
        <v>140</v>
      </c>
      <c r="E30" s="40">
        <v>124</v>
      </c>
    </row>
    <row r="31" spans="1:5" x14ac:dyDescent="0.25">
      <c r="A31" s="162" t="str">
        <f>[4]СВОД!A796</f>
        <v>Социально-правовые услуги</v>
      </c>
      <c r="B31" s="162"/>
      <c r="C31" s="162"/>
      <c r="D31" s="162">
        <v>0</v>
      </c>
      <c r="E31" s="162">
        <v>0</v>
      </c>
    </row>
    <row r="32" spans="1:5" ht="45.75" x14ac:dyDescent="0.25">
      <c r="A32" s="92" t="s">
        <v>218</v>
      </c>
      <c r="B32" s="40" t="s">
        <v>33</v>
      </c>
      <c r="C32" s="40"/>
      <c r="D32" s="40">
        <v>140</v>
      </c>
      <c r="E32" s="40">
        <v>124</v>
      </c>
    </row>
    <row r="33" spans="1:5" ht="45.75" x14ac:dyDescent="0.25">
      <c r="A33" s="92" t="s">
        <v>447</v>
      </c>
      <c r="B33" s="40" t="str">
        <f>[3]БОМЖ!C57</f>
        <v>1 услуга</v>
      </c>
      <c r="C33" s="40"/>
      <c r="D33" s="40">
        <v>762</v>
      </c>
      <c r="E33" s="40">
        <v>674</v>
      </c>
    </row>
    <row r="34" spans="1:5" ht="45.75" x14ac:dyDescent="0.25">
      <c r="A34" s="92" t="str">
        <f>[4]СВОД!A800</f>
        <v>Содействие в поиске родственников и восстановлении утраченных связей с ними</v>
      </c>
      <c r="B34" s="40" t="str">
        <f>[3]БОМЖ!C60</f>
        <v>1 услуга</v>
      </c>
      <c r="C34" s="40"/>
      <c r="D34" s="40">
        <v>140</v>
      </c>
      <c r="E34" s="40">
        <v>124</v>
      </c>
    </row>
    <row r="35" spans="1:5" ht="101.25" customHeight="1" x14ac:dyDescent="0.25">
      <c r="A35" s="163" t="s">
        <v>448</v>
      </c>
      <c r="B35" s="163"/>
      <c r="C35" s="163"/>
      <c r="D35" s="163"/>
      <c r="E35" s="163"/>
    </row>
    <row r="36" spans="1:5" ht="15.75" customHeight="1" x14ac:dyDescent="0.25">
      <c r="A36" s="163" t="s">
        <v>79</v>
      </c>
      <c r="B36" s="163"/>
      <c r="C36" s="163"/>
      <c r="D36" s="163"/>
      <c r="E36" s="163"/>
    </row>
    <row r="37" spans="1:5" ht="165.75" x14ac:dyDescent="0.25">
      <c r="A37" s="95" t="s">
        <v>449</v>
      </c>
      <c r="B37" s="94" t="s">
        <v>152</v>
      </c>
      <c r="C37" s="94">
        <v>83</v>
      </c>
      <c r="D37" s="94">
        <v>63</v>
      </c>
      <c r="E37" s="40">
        <v>55</v>
      </c>
    </row>
    <row r="38" spans="1:5" ht="60.75" x14ac:dyDescent="0.25">
      <c r="A38" s="95" t="s">
        <v>450</v>
      </c>
      <c r="B38" s="94" t="s">
        <v>33</v>
      </c>
      <c r="C38" s="94">
        <v>137</v>
      </c>
      <c r="D38" s="94">
        <v>106</v>
      </c>
      <c r="E38" s="94">
        <v>91</v>
      </c>
    </row>
    <row r="39" spans="1:5" ht="75.75" x14ac:dyDescent="0.25">
      <c r="A39" s="95" t="s">
        <v>141</v>
      </c>
      <c r="B39" s="94" t="s">
        <v>33</v>
      </c>
      <c r="C39" s="94">
        <v>199</v>
      </c>
      <c r="D39" s="94">
        <v>153</v>
      </c>
      <c r="E39" s="94">
        <v>133</v>
      </c>
    </row>
    <row r="40" spans="1:5" ht="45.75" x14ac:dyDescent="0.25">
      <c r="A40" s="95" t="s">
        <v>451</v>
      </c>
      <c r="B40" s="94" t="s">
        <v>33</v>
      </c>
      <c r="C40" s="94">
        <v>11</v>
      </c>
      <c r="D40" s="94">
        <v>8</v>
      </c>
      <c r="E40" s="94">
        <v>7</v>
      </c>
    </row>
    <row r="41" spans="1:5" ht="15.75" customHeight="1" x14ac:dyDescent="0.25">
      <c r="A41" s="164" t="s">
        <v>92</v>
      </c>
      <c r="B41" s="164"/>
      <c r="C41" s="164">
        <v>0</v>
      </c>
      <c r="D41" s="164">
        <v>0</v>
      </c>
      <c r="E41" s="164">
        <v>0</v>
      </c>
    </row>
    <row r="42" spans="1:5" ht="30.75" x14ac:dyDescent="0.25">
      <c r="A42" s="95" t="s">
        <v>239</v>
      </c>
      <c r="B42" s="94" t="s">
        <v>33</v>
      </c>
      <c r="C42" s="94">
        <v>58</v>
      </c>
      <c r="D42" s="94">
        <v>45</v>
      </c>
      <c r="E42" s="94">
        <v>38</v>
      </c>
    </row>
    <row r="43" spans="1:5" ht="30.75" x14ac:dyDescent="0.25">
      <c r="A43" s="95" t="s">
        <v>452</v>
      </c>
      <c r="B43" s="94" t="s">
        <v>33</v>
      </c>
      <c r="C43" s="94">
        <v>28</v>
      </c>
      <c r="D43" s="94">
        <v>21</v>
      </c>
      <c r="E43" s="94">
        <v>19</v>
      </c>
    </row>
    <row r="44" spans="1:5" ht="30.75" x14ac:dyDescent="0.25">
      <c r="A44" s="95" t="s">
        <v>453</v>
      </c>
      <c r="B44" s="94" t="s">
        <v>33</v>
      </c>
      <c r="C44" s="94">
        <v>106</v>
      </c>
      <c r="D44" s="94">
        <v>82</v>
      </c>
      <c r="E44" s="94">
        <v>71</v>
      </c>
    </row>
    <row r="45" spans="1:5" ht="60.75" x14ac:dyDescent="0.25">
      <c r="A45" s="95" t="s">
        <v>454</v>
      </c>
      <c r="B45" s="94" t="s">
        <v>33</v>
      </c>
      <c r="C45" s="94">
        <v>109</v>
      </c>
      <c r="D45" s="94">
        <v>84</v>
      </c>
      <c r="E45" s="94">
        <v>73</v>
      </c>
    </row>
    <row r="46" spans="1:5" ht="30.75" x14ac:dyDescent="0.25">
      <c r="A46" s="95" t="s">
        <v>455</v>
      </c>
      <c r="B46" s="94" t="s">
        <v>33</v>
      </c>
      <c r="C46" s="94">
        <v>109</v>
      </c>
      <c r="D46" s="94">
        <v>84</v>
      </c>
      <c r="E46" s="94">
        <v>73</v>
      </c>
    </row>
    <row r="47" spans="1:5" ht="15.75" customHeight="1" x14ac:dyDescent="0.25">
      <c r="A47" s="163" t="s">
        <v>74</v>
      </c>
      <c r="B47" s="163"/>
      <c r="C47" s="163">
        <v>0</v>
      </c>
      <c r="D47" s="163">
        <v>0</v>
      </c>
      <c r="E47" s="163">
        <v>0</v>
      </c>
    </row>
    <row r="48" spans="1:5" ht="30.75" x14ac:dyDescent="0.25">
      <c r="A48" s="95" t="s">
        <v>158</v>
      </c>
      <c r="B48" s="94" t="s">
        <v>33</v>
      </c>
      <c r="C48" s="94">
        <v>106</v>
      </c>
      <c r="D48" s="94">
        <v>82</v>
      </c>
      <c r="E48" s="94">
        <v>71</v>
      </c>
    </row>
    <row r="49" spans="1:5" ht="30.75" x14ac:dyDescent="0.25">
      <c r="A49" s="95" t="s">
        <v>456</v>
      </c>
      <c r="B49" s="94" t="s">
        <v>33</v>
      </c>
      <c r="C49" s="94">
        <v>212</v>
      </c>
      <c r="D49" s="94">
        <v>164</v>
      </c>
      <c r="E49" s="94">
        <v>141</v>
      </c>
    </row>
    <row r="50" spans="1:5" ht="30" x14ac:dyDescent="0.25">
      <c r="A50" s="96" t="s">
        <v>161</v>
      </c>
      <c r="B50" s="94" t="s">
        <v>33</v>
      </c>
      <c r="C50" s="94">
        <v>212</v>
      </c>
      <c r="D50" s="94">
        <v>164</v>
      </c>
      <c r="E50" s="94">
        <v>141</v>
      </c>
    </row>
    <row r="51" spans="1:5" x14ac:dyDescent="0.25">
      <c r="A51" s="95" t="s">
        <v>160</v>
      </c>
      <c r="B51" s="94" t="s">
        <v>33</v>
      </c>
      <c r="C51" s="94">
        <v>212</v>
      </c>
      <c r="D51" s="94">
        <v>164</v>
      </c>
      <c r="E51" s="94">
        <v>141</v>
      </c>
    </row>
    <row r="52" spans="1:5" ht="15.75" customHeight="1" x14ac:dyDescent="0.25">
      <c r="A52" s="164" t="s">
        <v>163</v>
      </c>
      <c r="B52" s="164"/>
      <c r="C52" s="164">
        <v>0</v>
      </c>
      <c r="D52" s="164">
        <v>0</v>
      </c>
      <c r="E52" s="164">
        <v>0</v>
      </c>
    </row>
    <row r="53" spans="1:5" ht="45.75" x14ac:dyDescent="0.25">
      <c r="A53" s="95" t="s">
        <v>457</v>
      </c>
      <c r="B53" s="94" t="s">
        <v>33</v>
      </c>
      <c r="C53" s="94">
        <v>212</v>
      </c>
      <c r="D53" s="94">
        <v>164</v>
      </c>
      <c r="E53" s="94">
        <v>141</v>
      </c>
    </row>
    <row r="54" spans="1:5" ht="45.75" x14ac:dyDescent="0.25">
      <c r="A54" s="95" t="s">
        <v>458</v>
      </c>
      <c r="B54" s="94" t="s">
        <v>33</v>
      </c>
      <c r="C54" s="94">
        <v>130</v>
      </c>
      <c r="D54" s="94">
        <v>100</v>
      </c>
      <c r="E54" s="94">
        <v>86</v>
      </c>
    </row>
    <row r="55" spans="1:5" ht="30" x14ac:dyDescent="0.25">
      <c r="A55" s="96" t="s">
        <v>225</v>
      </c>
      <c r="B55" s="94" t="s">
        <v>33</v>
      </c>
      <c r="C55" s="94">
        <v>158</v>
      </c>
      <c r="D55" s="94">
        <v>120</v>
      </c>
      <c r="E55" s="94">
        <v>105</v>
      </c>
    </row>
    <row r="56" spans="1:5" ht="45.75" x14ac:dyDescent="0.25">
      <c r="A56" s="95" t="s">
        <v>164</v>
      </c>
      <c r="B56" s="94" t="s">
        <v>33</v>
      </c>
      <c r="C56" s="94">
        <v>198</v>
      </c>
      <c r="D56" s="94">
        <v>152</v>
      </c>
      <c r="E56" s="94">
        <v>132</v>
      </c>
    </row>
    <row r="57" spans="1:5" ht="15.75" customHeight="1" x14ac:dyDescent="0.25">
      <c r="A57" s="164" t="s">
        <v>76</v>
      </c>
      <c r="B57" s="164"/>
      <c r="C57" s="164">
        <v>0</v>
      </c>
      <c r="D57" s="164">
        <v>0</v>
      </c>
      <c r="E57" s="164">
        <v>0</v>
      </c>
    </row>
    <row r="58" spans="1:5" ht="45.75" x14ac:dyDescent="0.25">
      <c r="A58" s="95" t="s">
        <v>459</v>
      </c>
      <c r="B58" s="94" t="s">
        <v>33</v>
      </c>
      <c r="C58" s="94">
        <v>112</v>
      </c>
      <c r="D58" s="94">
        <v>86</v>
      </c>
      <c r="E58" s="94">
        <v>75</v>
      </c>
    </row>
    <row r="59" spans="1:5" ht="45.75" x14ac:dyDescent="0.25">
      <c r="A59" s="95" t="s">
        <v>169</v>
      </c>
      <c r="B59" s="94" t="s">
        <v>33</v>
      </c>
      <c r="C59" s="94">
        <v>114</v>
      </c>
      <c r="D59" s="94">
        <v>88</v>
      </c>
      <c r="E59" s="94">
        <v>76</v>
      </c>
    </row>
    <row r="60" spans="1:5" x14ac:dyDescent="0.25">
      <c r="A60" s="95" t="s">
        <v>460</v>
      </c>
      <c r="B60" s="94" t="s">
        <v>33</v>
      </c>
      <c r="C60" s="94">
        <v>165</v>
      </c>
      <c r="D60" s="94">
        <v>128</v>
      </c>
      <c r="E60" s="94">
        <v>110</v>
      </c>
    </row>
    <row r="61" spans="1:5" ht="129.75" customHeight="1" x14ac:dyDescent="0.25">
      <c r="A61" s="164" t="s">
        <v>461</v>
      </c>
      <c r="B61" s="164"/>
      <c r="C61" s="164">
        <v>0</v>
      </c>
      <c r="D61" s="164">
        <v>0</v>
      </c>
      <c r="E61" s="164">
        <v>0</v>
      </c>
    </row>
    <row r="62" spans="1:5" ht="15.75" customHeight="1" x14ac:dyDescent="0.25">
      <c r="A62" s="164" t="s">
        <v>79</v>
      </c>
      <c r="B62" s="164"/>
      <c r="C62" s="164">
        <v>0</v>
      </c>
      <c r="D62" s="164">
        <v>0</v>
      </c>
      <c r="E62" s="164">
        <v>0</v>
      </c>
    </row>
    <row r="63" spans="1:5" ht="150.75" x14ac:dyDescent="0.25">
      <c r="A63" s="95" t="s">
        <v>462</v>
      </c>
      <c r="B63" s="94" t="s">
        <v>152</v>
      </c>
      <c r="C63" s="94">
        <v>83</v>
      </c>
      <c r="D63" s="94">
        <v>63</v>
      </c>
      <c r="E63" s="94">
        <v>55</v>
      </c>
    </row>
    <row r="64" spans="1:5" ht="60.75" x14ac:dyDescent="0.25">
      <c r="A64" s="95" t="s">
        <v>450</v>
      </c>
      <c r="B64" s="94" t="s">
        <v>33</v>
      </c>
      <c r="C64" s="94">
        <v>137</v>
      </c>
      <c r="D64" s="94">
        <v>106</v>
      </c>
      <c r="E64" s="94">
        <v>91</v>
      </c>
    </row>
    <row r="65" spans="1:5" ht="60.75" x14ac:dyDescent="0.25">
      <c r="A65" s="95" t="s">
        <v>463</v>
      </c>
      <c r="B65" s="94" t="s">
        <v>33</v>
      </c>
      <c r="C65" s="94">
        <v>120</v>
      </c>
      <c r="D65" s="94">
        <v>92</v>
      </c>
      <c r="E65" s="94">
        <v>80</v>
      </c>
    </row>
    <row r="66" spans="1:5" ht="45.75" x14ac:dyDescent="0.25">
      <c r="A66" s="95" t="s">
        <v>464</v>
      </c>
      <c r="B66" s="94" t="s">
        <v>33</v>
      </c>
      <c r="C66" s="94">
        <v>120</v>
      </c>
      <c r="D66" s="94">
        <v>92</v>
      </c>
      <c r="E66" s="94">
        <v>80</v>
      </c>
    </row>
    <row r="67" spans="1:5" ht="75.75" x14ac:dyDescent="0.25">
      <c r="A67" s="95" t="s">
        <v>465</v>
      </c>
      <c r="B67" s="94" t="s">
        <v>33</v>
      </c>
      <c r="C67" s="94">
        <v>120</v>
      </c>
      <c r="D67" s="94">
        <v>92</v>
      </c>
      <c r="E67" s="94">
        <v>80</v>
      </c>
    </row>
    <row r="68" spans="1:5" ht="15.75" customHeight="1" x14ac:dyDescent="0.25">
      <c r="A68" s="163" t="s">
        <v>92</v>
      </c>
      <c r="B68" s="163"/>
      <c r="C68" s="163">
        <v>0</v>
      </c>
      <c r="D68" s="163">
        <v>0</v>
      </c>
      <c r="E68" s="163">
        <v>0</v>
      </c>
    </row>
    <row r="69" spans="1:5" ht="30" x14ac:dyDescent="0.25">
      <c r="A69" s="96" t="s">
        <v>466</v>
      </c>
      <c r="B69" s="94" t="s">
        <v>33</v>
      </c>
      <c r="C69" s="94">
        <v>109</v>
      </c>
      <c r="D69" s="94">
        <v>84</v>
      </c>
      <c r="E69" s="94">
        <v>73</v>
      </c>
    </row>
    <row r="70" spans="1:5" ht="60" x14ac:dyDescent="0.25">
      <c r="A70" s="96" t="s">
        <v>467</v>
      </c>
      <c r="B70" s="94" t="s">
        <v>33</v>
      </c>
      <c r="C70" s="94">
        <v>199</v>
      </c>
      <c r="D70" s="94">
        <v>153</v>
      </c>
      <c r="E70" s="94">
        <v>133</v>
      </c>
    </row>
    <row r="71" spans="1:5" ht="30" x14ac:dyDescent="0.25">
      <c r="A71" s="96" t="s">
        <v>468</v>
      </c>
      <c r="B71" s="94" t="s">
        <v>33</v>
      </c>
      <c r="C71" s="94">
        <v>242</v>
      </c>
      <c r="D71" s="94">
        <v>186</v>
      </c>
      <c r="E71" s="94">
        <v>161</v>
      </c>
    </row>
    <row r="72" spans="1:5" x14ac:dyDescent="0.25">
      <c r="A72" s="96" t="s">
        <v>469</v>
      </c>
      <c r="B72" s="94" t="s">
        <v>33</v>
      </c>
      <c r="C72" s="94">
        <v>242</v>
      </c>
      <c r="D72" s="94">
        <v>186</v>
      </c>
      <c r="E72" s="94">
        <v>161</v>
      </c>
    </row>
    <row r="73" spans="1:5" ht="60.75" x14ac:dyDescent="0.25">
      <c r="A73" s="95" t="s">
        <v>470</v>
      </c>
      <c r="B73" s="94" t="s">
        <v>33</v>
      </c>
      <c r="C73" s="94">
        <v>205</v>
      </c>
      <c r="D73" s="94">
        <v>159</v>
      </c>
      <c r="E73" s="94">
        <v>137</v>
      </c>
    </row>
    <row r="74" spans="1:5" ht="15.75" customHeight="1" x14ac:dyDescent="0.25">
      <c r="A74" s="164" t="s">
        <v>74</v>
      </c>
      <c r="B74" s="164"/>
      <c r="C74" s="164">
        <v>0</v>
      </c>
      <c r="D74" s="164">
        <v>0</v>
      </c>
      <c r="E74" s="164">
        <v>0</v>
      </c>
    </row>
    <row r="75" spans="1:5" ht="60.75" x14ac:dyDescent="0.25">
      <c r="A75" s="97" t="s">
        <v>471</v>
      </c>
      <c r="B75" s="94" t="s">
        <v>33</v>
      </c>
      <c r="C75" s="94">
        <v>109</v>
      </c>
      <c r="D75" s="94">
        <v>84</v>
      </c>
      <c r="E75" s="94">
        <v>73</v>
      </c>
    </row>
    <row r="76" spans="1:5" ht="75.75" x14ac:dyDescent="0.25">
      <c r="A76" s="97" t="s">
        <v>472</v>
      </c>
      <c r="B76" s="94" t="s">
        <v>33</v>
      </c>
      <c r="C76" s="94">
        <v>199</v>
      </c>
      <c r="D76" s="94">
        <v>153</v>
      </c>
      <c r="E76" s="94">
        <v>133</v>
      </c>
    </row>
    <row r="77" spans="1:5" ht="30.75" x14ac:dyDescent="0.25">
      <c r="A77" s="95" t="s">
        <v>159</v>
      </c>
      <c r="B77" s="94" t="s">
        <v>33</v>
      </c>
      <c r="C77" s="94">
        <v>212</v>
      </c>
      <c r="D77" s="94">
        <v>164</v>
      </c>
      <c r="E77" s="94">
        <v>141</v>
      </c>
    </row>
    <row r="78" spans="1:5" x14ac:dyDescent="0.25">
      <c r="A78" s="95" t="s">
        <v>160</v>
      </c>
      <c r="B78" s="94" t="s">
        <v>33</v>
      </c>
      <c r="C78" s="94">
        <v>212</v>
      </c>
      <c r="D78" s="94">
        <v>164</v>
      </c>
      <c r="E78" s="94">
        <v>141</v>
      </c>
    </row>
    <row r="79" spans="1:5" ht="45.75" x14ac:dyDescent="0.25">
      <c r="A79" s="95" t="s">
        <v>473</v>
      </c>
      <c r="B79" s="94" t="s">
        <v>33</v>
      </c>
      <c r="C79" s="94">
        <v>212</v>
      </c>
      <c r="D79" s="94">
        <v>164</v>
      </c>
      <c r="E79" s="94">
        <v>141</v>
      </c>
    </row>
    <row r="80" spans="1:5" ht="15.75" customHeight="1" x14ac:dyDescent="0.25">
      <c r="A80" s="164" t="s">
        <v>163</v>
      </c>
      <c r="B80" s="164"/>
      <c r="C80" s="164">
        <v>0</v>
      </c>
      <c r="D80" s="164">
        <v>0</v>
      </c>
      <c r="E80" s="164">
        <v>0</v>
      </c>
    </row>
    <row r="81" spans="1:5" ht="45" x14ac:dyDescent="0.25">
      <c r="A81" s="96" t="s">
        <v>457</v>
      </c>
      <c r="B81" s="94" t="s">
        <v>33</v>
      </c>
      <c r="C81" s="94">
        <v>212</v>
      </c>
      <c r="D81" s="94">
        <v>164</v>
      </c>
      <c r="E81" s="94">
        <v>141</v>
      </c>
    </row>
    <row r="82" spans="1:5" ht="105" x14ac:dyDescent="0.25">
      <c r="A82" s="96" t="s">
        <v>474</v>
      </c>
      <c r="B82" s="94" t="s">
        <v>33</v>
      </c>
      <c r="C82" s="94">
        <v>105</v>
      </c>
      <c r="D82" s="94">
        <v>81</v>
      </c>
      <c r="E82" s="94">
        <v>69</v>
      </c>
    </row>
    <row r="83" spans="1:5" ht="75" x14ac:dyDescent="0.25">
      <c r="A83" s="96" t="s">
        <v>475</v>
      </c>
      <c r="B83" s="94" t="s">
        <v>33</v>
      </c>
      <c r="C83" s="94">
        <v>143</v>
      </c>
      <c r="D83" s="94">
        <v>110</v>
      </c>
      <c r="E83" s="94">
        <v>95</v>
      </c>
    </row>
    <row r="84" spans="1:5" ht="150" x14ac:dyDescent="0.25">
      <c r="A84" s="96" t="s">
        <v>476</v>
      </c>
      <c r="B84" s="94" t="s">
        <v>33</v>
      </c>
      <c r="C84" s="94">
        <v>123</v>
      </c>
      <c r="D84" s="94">
        <v>95</v>
      </c>
      <c r="E84" s="94">
        <v>82</v>
      </c>
    </row>
    <row r="85" spans="1:5" ht="60" x14ac:dyDescent="0.25">
      <c r="A85" s="96" t="s">
        <v>477</v>
      </c>
      <c r="B85" s="94" t="s">
        <v>33</v>
      </c>
      <c r="C85" s="94">
        <v>158</v>
      </c>
      <c r="D85" s="94">
        <v>120</v>
      </c>
      <c r="E85" s="94">
        <v>105</v>
      </c>
    </row>
    <row r="86" spans="1:5" ht="15.75" customHeight="1" x14ac:dyDescent="0.25">
      <c r="A86" s="164" t="s">
        <v>193</v>
      </c>
      <c r="B86" s="164"/>
      <c r="C86" s="164">
        <v>0</v>
      </c>
      <c r="D86" s="164">
        <v>0</v>
      </c>
      <c r="E86" s="164">
        <v>0</v>
      </c>
    </row>
    <row r="87" spans="1:5" ht="120.75" x14ac:dyDescent="0.25">
      <c r="A87" s="95" t="s">
        <v>478</v>
      </c>
      <c r="B87" s="94" t="s">
        <v>33</v>
      </c>
      <c r="C87" s="94">
        <v>120</v>
      </c>
      <c r="D87" s="94">
        <v>92</v>
      </c>
      <c r="E87" s="94">
        <v>80</v>
      </c>
    </row>
    <row r="88" spans="1:5" ht="60.75" x14ac:dyDescent="0.25">
      <c r="A88" s="95" t="s">
        <v>479</v>
      </c>
      <c r="B88" s="94" t="s">
        <v>127</v>
      </c>
      <c r="C88" s="94">
        <v>120</v>
      </c>
      <c r="D88" s="94">
        <v>92</v>
      </c>
      <c r="E88" s="94">
        <v>80</v>
      </c>
    </row>
    <row r="89" spans="1:5" ht="15.75" customHeight="1" x14ac:dyDescent="0.25">
      <c r="A89" s="164" t="s">
        <v>76</v>
      </c>
      <c r="B89" s="164"/>
      <c r="C89" s="164">
        <v>0</v>
      </c>
      <c r="D89" s="164">
        <v>0</v>
      </c>
      <c r="E89" s="164">
        <v>0</v>
      </c>
    </row>
    <row r="90" spans="1:5" ht="45.75" x14ac:dyDescent="0.25">
      <c r="A90" s="95" t="s">
        <v>459</v>
      </c>
      <c r="B90" s="94" t="s">
        <v>33</v>
      </c>
      <c r="C90" s="94">
        <v>112</v>
      </c>
      <c r="D90" s="94">
        <v>86</v>
      </c>
      <c r="E90" s="94">
        <v>75</v>
      </c>
    </row>
    <row r="91" spans="1:5" ht="45.75" x14ac:dyDescent="0.25">
      <c r="A91" s="95" t="s">
        <v>169</v>
      </c>
      <c r="B91" s="94" t="s">
        <v>33</v>
      </c>
      <c r="C91" s="94">
        <v>114</v>
      </c>
      <c r="D91" s="94">
        <v>88</v>
      </c>
      <c r="E91" s="94">
        <v>76</v>
      </c>
    </row>
    <row r="92" spans="1:5" ht="44.25" customHeight="1" x14ac:dyDescent="0.25">
      <c r="A92" s="164" t="s">
        <v>480</v>
      </c>
      <c r="B92" s="164"/>
      <c r="C92" s="164">
        <v>0</v>
      </c>
      <c r="D92" s="164">
        <v>0</v>
      </c>
      <c r="E92" s="164">
        <v>0</v>
      </c>
    </row>
    <row r="93" spans="1:5" ht="45" x14ac:dyDescent="0.25">
      <c r="A93" s="98" t="s">
        <v>171</v>
      </c>
      <c r="B93" s="94" t="s">
        <v>33</v>
      </c>
      <c r="C93" s="94">
        <v>99</v>
      </c>
      <c r="D93" s="94">
        <v>76</v>
      </c>
      <c r="E93" s="94">
        <v>65</v>
      </c>
    </row>
    <row r="94" spans="1:5" ht="150.75" x14ac:dyDescent="0.25">
      <c r="A94" s="95" t="s">
        <v>481</v>
      </c>
      <c r="B94" s="94" t="s">
        <v>33</v>
      </c>
      <c r="C94" s="94">
        <v>139</v>
      </c>
      <c r="D94" s="94">
        <v>108</v>
      </c>
      <c r="E94" s="94">
        <v>92</v>
      </c>
    </row>
    <row r="95" spans="1:5" ht="135.75" x14ac:dyDescent="0.25">
      <c r="A95" s="95" t="s">
        <v>482</v>
      </c>
      <c r="B95" s="94" t="s">
        <v>33</v>
      </c>
      <c r="C95" s="94">
        <v>117</v>
      </c>
      <c r="D95" s="94">
        <v>89</v>
      </c>
      <c r="E95" s="94">
        <v>78</v>
      </c>
    </row>
    <row r="96" spans="1:5" ht="135.75" x14ac:dyDescent="0.25">
      <c r="A96" s="95" t="s">
        <v>483</v>
      </c>
      <c r="B96" s="94" t="s">
        <v>33</v>
      </c>
      <c r="C96" s="94">
        <v>139</v>
      </c>
      <c r="D96" s="94">
        <v>108</v>
      </c>
      <c r="E96" s="94">
        <v>92</v>
      </c>
    </row>
  </sheetData>
  <mergeCells count="31">
    <mergeCell ref="A92:E92"/>
    <mergeCell ref="A68:E68"/>
    <mergeCell ref="A74:E74"/>
    <mergeCell ref="A80:E80"/>
    <mergeCell ref="A86:E86"/>
    <mergeCell ref="A89:E89"/>
    <mergeCell ref="A47:E47"/>
    <mergeCell ref="A52:E52"/>
    <mergeCell ref="A57:E57"/>
    <mergeCell ref="A61:E61"/>
    <mergeCell ref="A62:E62"/>
    <mergeCell ref="A28:E28"/>
    <mergeCell ref="A31:E31"/>
    <mergeCell ref="A35:E35"/>
    <mergeCell ref="A36:E36"/>
    <mergeCell ref="A41:E41"/>
    <mergeCell ref="A9:E9"/>
    <mergeCell ref="A10:E10"/>
    <mergeCell ref="A17:E17"/>
    <mergeCell ref="A22:E22"/>
    <mergeCell ref="A26:E26"/>
    <mergeCell ref="A7:A8"/>
    <mergeCell ref="B7:B8"/>
    <mergeCell ref="C7:C8"/>
    <mergeCell ref="D7:D8"/>
    <mergeCell ref="E7:E8"/>
    <mergeCell ref="D1:E1"/>
    <mergeCell ref="D2:E2"/>
    <mergeCell ref="D3:E3"/>
    <mergeCell ref="A5:E5"/>
    <mergeCell ref="A6:B6"/>
  </mergeCells>
  <conditionalFormatting sqref="F6:HV1048576">
    <cfRule type="containsText" dxfId="216" priority="2" operator="containsText" text="#ЗНАЧ!"/>
    <cfRule type="containsText" dxfId="215" priority="3" operator="containsText" text="#ЗНАЧ!"/>
  </conditionalFormatting>
  <conditionalFormatting sqref="E12:E13">
    <cfRule type="containsText" dxfId="214" priority="4" operator="containsText" text="#ЗНАЧ!"/>
    <cfRule type="containsText" dxfId="213" priority="5" operator="containsText" text="#ЗНАЧ!"/>
  </conditionalFormatting>
  <conditionalFormatting sqref="E14:E16 E23:E25">
    <cfRule type="containsText" dxfId="212" priority="6" operator="containsText" text="#ЗНАЧ!"/>
    <cfRule type="containsText" dxfId="211" priority="7" operator="containsText" text="#ЗНАЧ!"/>
  </conditionalFormatting>
  <conditionalFormatting sqref="E33:E34">
    <cfRule type="containsText" dxfId="210" priority="8" operator="containsText" text="#ЗНАЧ!"/>
    <cfRule type="containsText" dxfId="209" priority="9" operator="containsText" text="#ЗНАЧ!"/>
  </conditionalFormatting>
  <conditionalFormatting sqref="E27">
    <cfRule type="containsText" dxfId="208" priority="10" operator="containsText" text="#ЗНАЧ!"/>
    <cfRule type="containsText" dxfId="207" priority="11" operator="containsText" text="#ЗНАЧ!"/>
  </conditionalFormatting>
  <conditionalFormatting sqref="E18:E19 E21">
    <cfRule type="containsText" dxfId="206" priority="12" operator="containsText" text="#ЗНАЧ!"/>
    <cfRule type="containsText" dxfId="205" priority="13" operator="containsText" text="#ЗНАЧ!"/>
  </conditionalFormatting>
  <conditionalFormatting sqref="E11">
    <cfRule type="containsText" dxfId="204" priority="14" operator="containsText" text="#ЗНАЧ!"/>
    <cfRule type="containsText" dxfId="203" priority="15" operator="containsText" text="#ЗНАЧ!"/>
  </conditionalFormatting>
  <conditionalFormatting sqref="E37">
    <cfRule type="containsText" dxfId="202" priority="16" operator="containsText" text="#ЗНАЧ!"/>
    <cfRule type="containsText" dxfId="201" priority="17" operator="containsText" text="#ЗНАЧ!"/>
  </conditionalFormatting>
  <conditionalFormatting sqref="E20">
    <cfRule type="containsText" dxfId="200" priority="18" operator="containsText" text="#ЗНАЧ!"/>
    <cfRule type="containsText" dxfId="199" priority="19" operator="containsText" text="#ЗНАЧ!"/>
  </conditionalFormatting>
  <conditionalFormatting sqref="E29:E30">
    <cfRule type="containsText" dxfId="198" priority="20" operator="containsText" text="#ЗНАЧ!"/>
    <cfRule type="containsText" dxfId="197" priority="21" operator="containsText" text="#ЗНАЧ!"/>
  </conditionalFormatting>
  <conditionalFormatting sqref="E32">
    <cfRule type="containsText" dxfId="196" priority="22" operator="containsText" text="#ЗНАЧ!"/>
    <cfRule type="containsText" dxfId="195" priority="23" operator="containsText" text="#ЗНАЧ!"/>
  </conditionalFormatting>
  <conditionalFormatting sqref="B7">
    <cfRule type="containsText" dxfId="194" priority="24" operator="containsText" text="#ЗНАЧ!"/>
    <cfRule type="containsText" dxfId="193" priority="25" operator="containsText" text="#ЗНАЧ!"/>
  </conditionalFormatting>
  <pageMargins left="0.70833333333333304" right="0.70833333333333304" top="0.74791666666666701" bottom="0.74791666666666701" header="0.51180555555555496" footer="0.51180555555555496"/>
  <pageSetup paperSize="9" firstPageNumber="0" fitToHeight="23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J91"/>
  <sheetViews>
    <sheetView topLeftCell="A82" zoomScaleNormal="100" workbookViewId="0">
      <selection activeCell="M86" sqref="M86"/>
    </sheetView>
  </sheetViews>
  <sheetFormatPr defaultRowHeight="15.75" x14ac:dyDescent="0.25"/>
  <cols>
    <col min="1" max="1" width="44.85546875" style="25"/>
    <col min="2" max="2" width="13" style="25"/>
    <col min="3" max="3" width="8.7109375" style="25"/>
    <col min="4" max="4" width="13.140625" style="25"/>
    <col min="5" max="5" width="19" style="25"/>
    <col min="6" max="1006" width="6.140625" style="25"/>
    <col min="1007" max="1008" width="6.42578125"/>
    <col min="1009" max="1012" width="8"/>
    <col min="1013" max="1013" width="6.140625"/>
    <col min="1014" max="1015" width="6.42578125"/>
    <col min="1016" max="1019" width="8"/>
    <col min="1020" max="1020" width="6.42578125"/>
    <col min="1021" max="1025" width="8"/>
  </cols>
  <sheetData>
    <row r="1" spans="1:1024" x14ac:dyDescent="0.25">
      <c r="E1" s="51" t="s">
        <v>484</v>
      </c>
    </row>
    <row r="2" spans="1:1024" x14ac:dyDescent="0.25">
      <c r="E2" s="51" t="s">
        <v>248</v>
      </c>
    </row>
    <row r="3" spans="1:1024" x14ac:dyDescent="0.25">
      <c r="A3" s="52"/>
      <c r="B3" s="52"/>
      <c r="C3" s="52"/>
      <c r="D3" s="52"/>
      <c r="E3" s="54" t="s">
        <v>101</v>
      </c>
    </row>
    <row r="4" spans="1:1024" x14ac:dyDescent="0.25">
      <c r="A4" s="52"/>
      <c r="B4" s="52"/>
      <c r="C4" s="52"/>
      <c r="D4" s="52"/>
      <c r="E4" s="55"/>
    </row>
    <row r="5" spans="1:1024" ht="111" customHeight="1" x14ac:dyDescent="0.25">
      <c r="A5" s="8" t="s">
        <v>250</v>
      </c>
      <c r="B5" s="8"/>
      <c r="C5" s="8"/>
      <c r="D5" s="8"/>
      <c r="E5" s="8"/>
    </row>
    <row r="6" spans="1:1024" s="56" customFormat="1" ht="13.9" customHeight="1" x14ac:dyDescent="0.25">
      <c r="A6" s="7" t="s">
        <v>0</v>
      </c>
      <c r="B6" s="7" t="s">
        <v>1</v>
      </c>
      <c r="C6" s="6" t="s">
        <v>103</v>
      </c>
      <c r="D6" s="6" t="s">
        <v>104</v>
      </c>
      <c r="E6" s="6" t="s">
        <v>105</v>
      </c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82.5" customHeight="1" x14ac:dyDescent="0.25">
      <c r="A7" s="7"/>
      <c r="B7" s="7"/>
      <c r="C7" s="6"/>
      <c r="D7" s="6"/>
      <c r="E7" s="6"/>
    </row>
    <row r="8" spans="1:1024" ht="87" customHeight="1" x14ac:dyDescent="0.25">
      <c r="A8" s="4" t="s">
        <v>485</v>
      </c>
      <c r="B8" s="4"/>
      <c r="C8" s="4"/>
      <c r="D8" s="4"/>
      <c r="E8" s="4"/>
    </row>
    <row r="9" spans="1:1024" ht="58.5" customHeight="1" x14ac:dyDescent="0.25">
      <c r="A9" s="4" t="s">
        <v>486</v>
      </c>
      <c r="B9" s="4"/>
      <c r="C9" s="4"/>
      <c r="D9" s="4"/>
      <c r="E9" s="4"/>
    </row>
    <row r="10" spans="1:1024" ht="90" x14ac:dyDescent="0.25">
      <c r="A10" s="99" t="s">
        <v>487</v>
      </c>
      <c r="B10" s="31" t="s">
        <v>33</v>
      </c>
      <c r="C10" s="32">
        <v>83</v>
      </c>
      <c r="D10" s="32">
        <v>63</v>
      </c>
      <c r="E10" s="32">
        <v>55</v>
      </c>
    </row>
    <row r="11" spans="1:1024" x14ac:dyDescent="0.25">
      <c r="A11" s="33" t="s">
        <v>488</v>
      </c>
      <c r="B11" s="31" t="s">
        <v>152</v>
      </c>
      <c r="C11" s="32">
        <v>83</v>
      </c>
      <c r="D11" s="32">
        <v>63</v>
      </c>
      <c r="E11" s="32">
        <v>55</v>
      </c>
    </row>
    <row r="12" spans="1:1024" ht="60" x14ac:dyDescent="0.25">
      <c r="A12" s="33" t="s">
        <v>489</v>
      </c>
      <c r="B12" s="31" t="s">
        <v>33</v>
      </c>
      <c r="C12" s="32">
        <v>55</v>
      </c>
      <c r="D12" s="32">
        <v>43</v>
      </c>
      <c r="E12" s="32">
        <v>36</v>
      </c>
    </row>
    <row r="13" spans="1:1024" ht="60" x14ac:dyDescent="0.25">
      <c r="A13" s="33" t="s">
        <v>490</v>
      </c>
      <c r="B13" s="31" t="s">
        <v>33</v>
      </c>
      <c r="C13" s="32">
        <v>40</v>
      </c>
      <c r="D13" s="32">
        <v>31</v>
      </c>
      <c r="E13" s="32">
        <v>27</v>
      </c>
    </row>
    <row r="14" spans="1:1024" ht="45" x14ac:dyDescent="0.25">
      <c r="A14" s="33" t="s">
        <v>287</v>
      </c>
      <c r="B14" s="31" t="s">
        <v>33</v>
      </c>
      <c r="C14" s="32">
        <v>68</v>
      </c>
      <c r="D14" s="32">
        <v>55</v>
      </c>
      <c r="E14" s="32">
        <v>46</v>
      </c>
    </row>
    <row r="15" spans="1:1024" ht="45" x14ac:dyDescent="0.25">
      <c r="A15" s="33" t="s">
        <v>491</v>
      </c>
      <c r="B15" s="31" t="s">
        <v>152</v>
      </c>
      <c r="C15" s="32">
        <v>28</v>
      </c>
      <c r="D15" s="32">
        <v>22</v>
      </c>
      <c r="E15" s="32">
        <v>19</v>
      </c>
    </row>
    <row r="16" spans="1:1024" ht="45" x14ac:dyDescent="0.25">
      <c r="A16" s="33" t="s">
        <v>492</v>
      </c>
      <c r="B16" s="31" t="s">
        <v>152</v>
      </c>
      <c r="C16" s="32">
        <v>12</v>
      </c>
      <c r="D16" s="32">
        <v>10</v>
      </c>
      <c r="E16" s="32">
        <v>8</v>
      </c>
    </row>
    <row r="17" spans="1:5" ht="45" x14ac:dyDescent="0.25">
      <c r="A17" s="33" t="s">
        <v>493</v>
      </c>
      <c r="B17" s="31" t="s">
        <v>152</v>
      </c>
      <c r="C17" s="32">
        <v>12</v>
      </c>
      <c r="D17" s="32">
        <v>10</v>
      </c>
      <c r="E17" s="32">
        <v>8</v>
      </c>
    </row>
    <row r="18" spans="1:5" ht="60" x14ac:dyDescent="0.25">
      <c r="A18" s="33" t="s">
        <v>494</v>
      </c>
      <c r="B18" s="31" t="s">
        <v>33</v>
      </c>
      <c r="C18" s="32">
        <v>109</v>
      </c>
      <c r="D18" s="32">
        <v>87</v>
      </c>
      <c r="E18" s="32">
        <v>73</v>
      </c>
    </row>
    <row r="19" spans="1:5" ht="30" x14ac:dyDescent="0.25">
      <c r="A19" s="33" t="s">
        <v>495</v>
      </c>
      <c r="B19" s="31" t="s">
        <v>33</v>
      </c>
      <c r="C19" s="32">
        <v>12</v>
      </c>
      <c r="D19" s="32">
        <v>10</v>
      </c>
      <c r="E19" s="32">
        <v>8</v>
      </c>
    </row>
    <row r="20" spans="1:5" ht="45" x14ac:dyDescent="0.25">
      <c r="A20" s="33" t="s">
        <v>496</v>
      </c>
      <c r="B20" s="31" t="s">
        <v>33</v>
      </c>
      <c r="C20" s="32">
        <v>18</v>
      </c>
      <c r="D20" s="32">
        <v>13</v>
      </c>
      <c r="E20" s="32">
        <v>11</v>
      </c>
    </row>
    <row r="21" spans="1:5" ht="45" x14ac:dyDescent="0.25">
      <c r="A21" s="33" t="s">
        <v>497</v>
      </c>
      <c r="B21" s="31" t="s">
        <v>33</v>
      </c>
      <c r="C21" s="32">
        <v>40</v>
      </c>
      <c r="D21" s="32">
        <v>32</v>
      </c>
      <c r="E21" s="32">
        <v>27</v>
      </c>
    </row>
    <row r="22" spans="1:5" ht="30" x14ac:dyDescent="0.25">
      <c r="A22" s="33" t="s">
        <v>498</v>
      </c>
      <c r="B22" s="31" t="s">
        <v>33</v>
      </c>
      <c r="C22" s="32">
        <v>12</v>
      </c>
      <c r="D22" s="32">
        <v>10</v>
      </c>
      <c r="E22" s="32">
        <v>8</v>
      </c>
    </row>
    <row r="23" spans="1:5" x14ac:dyDescent="0.25">
      <c r="A23" s="33" t="s">
        <v>499</v>
      </c>
      <c r="B23" s="31" t="s">
        <v>33</v>
      </c>
      <c r="C23" s="32">
        <v>40</v>
      </c>
      <c r="D23" s="32">
        <v>32</v>
      </c>
      <c r="E23" s="32">
        <v>27</v>
      </c>
    </row>
    <row r="24" spans="1:5" ht="30" x14ac:dyDescent="0.25">
      <c r="A24" s="33" t="s">
        <v>500</v>
      </c>
      <c r="B24" s="31" t="s">
        <v>33</v>
      </c>
      <c r="C24" s="32">
        <v>8</v>
      </c>
      <c r="D24" s="32">
        <v>6</v>
      </c>
      <c r="E24" s="32">
        <v>5</v>
      </c>
    </row>
    <row r="25" spans="1:5" ht="60" x14ac:dyDescent="0.25">
      <c r="A25" s="33" t="s">
        <v>501</v>
      </c>
      <c r="B25" s="31" t="s">
        <v>33</v>
      </c>
      <c r="C25" s="32">
        <v>109</v>
      </c>
      <c r="D25" s="32">
        <v>83</v>
      </c>
      <c r="E25" s="32">
        <v>73</v>
      </c>
    </row>
    <row r="26" spans="1:5" ht="75" x14ac:dyDescent="0.25">
      <c r="A26" s="100" t="s">
        <v>502</v>
      </c>
      <c r="B26" s="31" t="s">
        <v>33</v>
      </c>
      <c r="C26" s="32">
        <v>36</v>
      </c>
      <c r="D26" s="32">
        <v>28</v>
      </c>
      <c r="E26" s="32">
        <v>24</v>
      </c>
    </row>
    <row r="27" spans="1:5" ht="120" x14ac:dyDescent="0.25">
      <c r="A27" s="100" t="s">
        <v>503</v>
      </c>
      <c r="B27" s="31" t="s">
        <v>504</v>
      </c>
      <c r="C27" s="38">
        <v>3</v>
      </c>
      <c r="D27" s="38">
        <v>2</v>
      </c>
      <c r="E27" s="32">
        <v>2</v>
      </c>
    </row>
    <row r="28" spans="1:5" ht="105" x14ac:dyDescent="0.25">
      <c r="A28" s="33" t="s">
        <v>505</v>
      </c>
      <c r="B28" s="31" t="s">
        <v>33</v>
      </c>
      <c r="C28" s="32">
        <v>12</v>
      </c>
      <c r="D28" s="32">
        <v>10</v>
      </c>
      <c r="E28" s="32">
        <v>8</v>
      </c>
    </row>
    <row r="29" spans="1:5" ht="58.5" customHeight="1" x14ac:dyDescent="0.25">
      <c r="A29" s="165" t="s">
        <v>506</v>
      </c>
      <c r="B29" s="165"/>
      <c r="C29" s="165">
        <v>0</v>
      </c>
      <c r="D29" s="165">
        <v>0</v>
      </c>
      <c r="E29" s="165">
        <v>0</v>
      </c>
    </row>
    <row r="30" spans="1:5" ht="90" x14ac:dyDescent="0.25">
      <c r="A30" s="101" t="s">
        <v>487</v>
      </c>
      <c r="B30" s="47" t="s">
        <v>33</v>
      </c>
      <c r="C30" s="102">
        <v>83</v>
      </c>
      <c r="D30" s="102">
        <v>63</v>
      </c>
      <c r="E30" s="102">
        <v>55</v>
      </c>
    </row>
    <row r="31" spans="1:5" ht="30" x14ac:dyDescent="0.25">
      <c r="A31" s="30" t="s">
        <v>507</v>
      </c>
      <c r="B31" s="47" t="s">
        <v>152</v>
      </c>
      <c r="C31" s="102">
        <v>261</v>
      </c>
      <c r="D31" s="102">
        <v>208</v>
      </c>
      <c r="E31" s="102">
        <v>174</v>
      </c>
    </row>
    <row r="32" spans="1:5" ht="30" x14ac:dyDescent="0.25">
      <c r="A32" s="30" t="s">
        <v>508</v>
      </c>
      <c r="B32" s="47" t="s">
        <v>152</v>
      </c>
      <c r="C32" s="102">
        <v>174</v>
      </c>
      <c r="D32" s="102">
        <v>139</v>
      </c>
      <c r="E32" s="102">
        <v>116</v>
      </c>
    </row>
    <row r="33" spans="1:5" x14ac:dyDescent="0.25">
      <c r="A33" s="30" t="s">
        <v>509</v>
      </c>
      <c r="B33" s="47" t="s">
        <v>33</v>
      </c>
      <c r="C33" s="102">
        <v>22</v>
      </c>
      <c r="D33" s="102">
        <v>18</v>
      </c>
      <c r="E33" s="102">
        <v>15</v>
      </c>
    </row>
    <row r="34" spans="1:5" x14ac:dyDescent="0.25">
      <c r="A34" s="30" t="s">
        <v>510</v>
      </c>
      <c r="B34" s="47" t="s">
        <v>33</v>
      </c>
      <c r="C34" s="102">
        <v>67</v>
      </c>
      <c r="D34" s="102">
        <v>53</v>
      </c>
      <c r="E34" s="102">
        <v>45</v>
      </c>
    </row>
    <row r="35" spans="1:5" x14ac:dyDescent="0.25">
      <c r="A35" s="30" t="s">
        <v>84</v>
      </c>
      <c r="B35" s="47" t="s">
        <v>33</v>
      </c>
      <c r="C35" s="102">
        <v>93</v>
      </c>
      <c r="D35" s="102">
        <v>75</v>
      </c>
      <c r="E35" s="102">
        <v>62</v>
      </c>
    </row>
    <row r="36" spans="1:5" ht="45" x14ac:dyDescent="0.25">
      <c r="A36" s="33" t="s">
        <v>496</v>
      </c>
      <c r="B36" s="31" t="s">
        <v>33</v>
      </c>
      <c r="C36" s="32">
        <v>18</v>
      </c>
      <c r="D36" s="32">
        <v>13</v>
      </c>
      <c r="E36" s="32">
        <v>11</v>
      </c>
    </row>
    <row r="37" spans="1:5" ht="45" x14ac:dyDescent="0.25">
      <c r="A37" s="33" t="s">
        <v>497</v>
      </c>
      <c r="B37" s="31" t="s">
        <v>33</v>
      </c>
      <c r="C37" s="32">
        <v>40</v>
      </c>
      <c r="D37" s="32">
        <v>32</v>
      </c>
      <c r="E37" s="32">
        <v>27</v>
      </c>
    </row>
    <row r="38" spans="1:5" ht="30" x14ac:dyDescent="0.25">
      <c r="A38" s="33" t="s">
        <v>498</v>
      </c>
      <c r="B38" s="31" t="s">
        <v>33</v>
      </c>
      <c r="C38" s="32">
        <v>12</v>
      </c>
      <c r="D38" s="32">
        <v>10</v>
      </c>
      <c r="E38" s="32">
        <v>8</v>
      </c>
    </row>
    <row r="39" spans="1:5" x14ac:dyDescent="0.25">
      <c r="A39" s="33" t="s">
        <v>499</v>
      </c>
      <c r="B39" s="31" t="s">
        <v>33</v>
      </c>
      <c r="C39" s="32">
        <v>40</v>
      </c>
      <c r="D39" s="32">
        <v>32</v>
      </c>
      <c r="E39" s="32">
        <v>27</v>
      </c>
    </row>
    <row r="40" spans="1:5" ht="30" x14ac:dyDescent="0.25">
      <c r="A40" s="33" t="s">
        <v>500</v>
      </c>
      <c r="B40" s="31" t="s">
        <v>33</v>
      </c>
      <c r="C40" s="32">
        <v>8</v>
      </c>
      <c r="D40" s="32">
        <v>6</v>
      </c>
      <c r="E40" s="32">
        <v>5</v>
      </c>
    </row>
    <row r="41" spans="1:5" ht="60" x14ac:dyDescent="0.25">
      <c r="A41" s="30" t="s">
        <v>511</v>
      </c>
      <c r="B41" s="47" t="s">
        <v>33</v>
      </c>
      <c r="C41" s="102">
        <v>55</v>
      </c>
      <c r="D41" s="102">
        <v>43</v>
      </c>
      <c r="E41" s="102">
        <v>36</v>
      </c>
    </row>
    <row r="42" spans="1:5" ht="60" x14ac:dyDescent="0.25">
      <c r="A42" s="30" t="s">
        <v>512</v>
      </c>
      <c r="B42" s="47" t="s">
        <v>33</v>
      </c>
      <c r="C42" s="102">
        <v>40</v>
      </c>
      <c r="D42" s="102">
        <v>31</v>
      </c>
      <c r="E42" s="102">
        <v>27</v>
      </c>
    </row>
    <row r="43" spans="1:5" ht="45" x14ac:dyDescent="0.25">
      <c r="A43" s="30" t="s">
        <v>287</v>
      </c>
      <c r="B43" s="47" t="s">
        <v>33</v>
      </c>
      <c r="C43" s="102">
        <v>68</v>
      </c>
      <c r="D43" s="102">
        <v>55</v>
      </c>
      <c r="E43" s="102">
        <v>46</v>
      </c>
    </row>
    <row r="44" spans="1:5" ht="45" x14ac:dyDescent="0.25">
      <c r="A44" s="30" t="s">
        <v>491</v>
      </c>
      <c r="B44" s="31" t="s">
        <v>152</v>
      </c>
      <c r="C44" s="102">
        <v>56</v>
      </c>
      <c r="D44" s="102">
        <v>45</v>
      </c>
      <c r="E44" s="102">
        <v>37</v>
      </c>
    </row>
    <row r="45" spans="1:5" ht="45" x14ac:dyDescent="0.25">
      <c r="A45" s="30" t="s">
        <v>492</v>
      </c>
      <c r="B45" s="31" t="s">
        <v>152</v>
      </c>
      <c r="C45" s="102">
        <v>25</v>
      </c>
      <c r="D45" s="102">
        <v>20</v>
      </c>
      <c r="E45" s="102">
        <v>17</v>
      </c>
    </row>
    <row r="46" spans="1:5" ht="45" x14ac:dyDescent="0.25">
      <c r="A46" s="30" t="s">
        <v>493</v>
      </c>
      <c r="B46" s="47" t="s">
        <v>152</v>
      </c>
      <c r="C46" s="102">
        <v>25</v>
      </c>
      <c r="D46" s="102">
        <v>20</v>
      </c>
      <c r="E46" s="102">
        <v>17</v>
      </c>
    </row>
    <row r="47" spans="1:5" ht="45" x14ac:dyDescent="0.25">
      <c r="A47" s="30" t="s">
        <v>513</v>
      </c>
      <c r="B47" s="47" t="s">
        <v>33</v>
      </c>
      <c r="C47" s="32">
        <v>198</v>
      </c>
      <c r="D47" s="32">
        <v>158</v>
      </c>
      <c r="E47" s="32">
        <v>132</v>
      </c>
    </row>
    <row r="48" spans="1:5" ht="60" x14ac:dyDescent="0.25">
      <c r="A48" s="30" t="s">
        <v>514</v>
      </c>
      <c r="B48" s="31" t="s">
        <v>152</v>
      </c>
      <c r="C48" s="102">
        <v>184</v>
      </c>
      <c r="D48" s="102">
        <v>146</v>
      </c>
      <c r="E48" s="102">
        <v>122</v>
      </c>
    </row>
    <row r="49" spans="1:5" ht="90" x14ac:dyDescent="0.25">
      <c r="A49" s="30" t="s">
        <v>515</v>
      </c>
      <c r="B49" s="31" t="s">
        <v>152</v>
      </c>
      <c r="C49" s="102">
        <v>25</v>
      </c>
      <c r="D49" s="102">
        <v>20</v>
      </c>
      <c r="E49" s="102">
        <v>17</v>
      </c>
    </row>
    <row r="50" spans="1:5" ht="60" x14ac:dyDescent="0.25">
      <c r="A50" s="30" t="s">
        <v>516</v>
      </c>
      <c r="B50" s="47" t="s">
        <v>33</v>
      </c>
      <c r="C50" s="102">
        <v>124</v>
      </c>
      <c r="D50" s="102">
        <v>99</v>
      </c>
      <c r="E50" s="102">
        <v>83</v>
      </c>
    </row>
    <row r="51" spans="1:5" ht="60" x14ac:dyDescent="0.25">
      <c r="A51" s="30" t="s">
        <v>517</v>
      </c>
      <c r="B51" s="47" t="s">
        <v>33</v>
      </c>
      <c r="C51" s="102">
        <v>109</v>
      </c>
      <c r="D51" s="102">
        <v>87</v>
      </c>
      <c r="E51" s="102">
        <v>73</v>
      </c>
    </row>
    <row r="52" spans="1:5" ht="90" x14ac:dyDescent="0.25">
      <c r="A52" s="30" t="s">
        <v>518</v>
      </c>
      <c r="B52" s="47" t="s">
        <v>152</v>
      </c>
      <c r="C52" s="102">
        <v>90</v>
      </c>
      <c r="D52" s="102">
        <v>72</v>
      </c>
      <c r="E52" s="102">
        <v>60</v>
      </c>
    </row>
    <row r="53" spans="1:5" ht="90" x14ac:dyDescent="0.25">
      <c r="A53" s="30" t="s">
        <v>519</v>
      </c>
      <c r="B53" s="47" t="s">
        <v>152</v>
      </c>
      <c r="C53" s="102">
        <v>56</v>
      </c>
      <c r="D53" s="102">
        <v>45</v>
      </c>
      <c r="E53" s="102">
        <v>37</v>
      </c>
    </row>
    <row r="54" spans="1:5" ht="60" x14ac:dyDescent="0.25">
      <c r="A54" s="30" t="s">
        <v>494</v>
      </c>
      <c r="B54" s="47" t="s">
        <v>33</v>
      </c>
      <c r="C54" s="102">
        <v>109</v>
      </c>
      <c r="D54" s="102">
        <v>87</v>
      </c>
      <c r="E54" s="102">
        <v>73</v>
      </c>
    </row>
    <row r="55" spans="1:5" ht="30" x14ac:dyDescent="0.25">
      <c r="A55" s="103" t="s">
        <v>520</v>
      </c>
      <c r="B55" s="47" t="s">
        <v>33</v>
      </c>
      <c r="C55" s="102">
        <v>24</v>
      </c>
      <c r="D55" s="102">
        <v>19</v>
      </c>
      <c r="E55" s="102">
        <v>16</v>
      </c>
    </row>
    <row r="56" spans="1:5" ht="30" x14ac:dyDescent="0.25">
      <c r="A56" s="103" t="s">
        <v>521</v>
      </c>
      <c r="B56" s="47" t="s">
        <v>33</v>
      </c>
      <c r="C56" s="102">
        <v>218</v>
      </c>
      <c r="D56" s="102">
        <v>173</v>
      </c>
      <c r="E56" s="102">
        <v>145</v>
      </c>
    </row>
    <row r="57" spans="1:5" ht="30" x14ac:dyDescent="0.25">
      <c r="A57" s="30" t="s">
        <v>522</v>
      </c>
      <c r="B57" s="47" t="s">
        <v>33</v>
      </c>
      <c r="C57" s="102">
        <v>39</v>
      </c>
      <c r="D57" s="102">
        <v>31</v>
      </c>
      <c r="E57" s="102">
        <v>26</v>
      </c>
    </row>
    <row r="58" spans="1:5" ht="30" x14ac:dyDescent="0.25">
      <c r="A58" s="30" t="s">
        <v>495</v>
      </c>
      <c r="B58" s="47" t="s">
        <v>33</v>
      </c>
      <c r="C58" s="102">
        <v>12</v>
      </c>
      <c r="D58" s="102">
        <v>10</v>
      </c>
      <c r="E58" s="102">
        <v>8</v>
      </c>
    </row>
    <row r="59" spans="1:5" ht="60" x14ac:dyDescent="0.25">
      <c r="A59" s="30" t="s">
        <v>501</v>
      </c>
      <c r="B59" s="47" t="s">
        <v>33</v>
      </c>
      <c r="C59" s="102">
        <v>109</v>
      </c>
      <c r="D59" s="102">
        <v>83</v>
      </c>
      <c r="E59" s="102">
        <v>73</v>
      </c>
    </row>
    <row r="60" spans="1:5" ht="75" x14ac:dyDescent="0.25">
      <c r="A60" s="104" t="s">
        <v>502</v>
      </c>
      <c r="B60" s="47" t="s">
        <v>33</v>
      </c>
      <c r="C60" s="105">
        <v>36</v>
      </c>
      <c r="D60" s="106">
        <v>28</v>
      </c>
      <c r="E60" s="102">
        <v>24</v>
      </c>
    </row>
    <row r="61" spans="1:5" ht="109.5" customHeight="1" x14ac:dyDescent="0.25">
      <c r="A61" s="104" t="s">
        <v>503</v>
      </c>
      <c r="B61" s="31" t="s">
        <v>504</v>
      </c>
      <c r="C61" s="32">
        <v>3</v>
      </c>
      <c r="D61" s="32">
        <v>2</v>
      </c>
      <c r="E61" s="32">
        <v>2</v>
      </c>
    </row>
    <row r="62" spans="1:5" ht="105" x14ac:dyDescent="0.25">
      <c r="A62" s="30" t="s">
        <v>505</v>
      </c>
      <c r="B62" s="47" t="s">
        <v>33</v>
      </c>
      <c r="C62" s="102">
        <v>12</v>
      </c>
      <c r="D62" s="102">
        <v>10</v>
      </c>
      <c r="E62" s="102">
        <v>8</v>
      </c>
    </row>
    <row r="63" spans="1:5" ht="15.75" customHeight="1" x14ac:dyDescent="0.25">
      <c r="A63" s="166" t="s">
        <v>92</v>
      </c>
      <c r="B63" s="166"/>
      <c r="C63" s="166">
        <v>0</v>
      </c>
      <c r="D63" s="166">
        <v>0</v>
      </c>
      <c r="E63" s="166">
        <v>0</v>
      </c>
    </row>
    <row r="64" spans="1:5" ht="120" x14ac:dyDescent="0.25">
      <c r="A64" s="30" t="s">
        <v>523</v>
      </c>
      <c r="B64" s="47" t="s">
        <v>33</v>
      </c>
      <c r="C64" s="102">
        <v>109</v>
      </c>
      <c r="D64" s="102">
        <v>83</v>
      </c>
      <c r="E64" s="102">
        <v>73</v>
      </c>
    </row>
    <row r="65" spans="1:5" ht="150" x14ac:dyDescent="0.25">
      <c r="A65" s="30" t="s">
        <v>524</v>
      </c>
      <c r="B65" s="47" t="s">
        <v>33</v>
      </c>
      <c r="C65" s="102">
        <v>95</v>
      </c>
      <c r="D65" s="102">
        <v>76</v>
      </c>
      <c r="E65" s="102">
        <v>63</v>
      </c>
    </row>
    <row r="66" spans="1:5" ht="30" x14ac:dyDescent="0.25">
      <c r="A66" s="30" t="s">
        <v>525</v>
      </c>
      <c r="B66" s="47" t="s">
        <v>526</v>
      </c>
      <c r="C66" s="102">
        <v>2333</v>
      </c>
      <c r="D66" s="102">
        <v>1856</v>
      </c>
      <c r="E66" s="102">
        <v>1556</v>
      </c>
    </row>
    <row r="67" spans="1:5" ht="120" x14ac:dyDescent="0.25">
      <c r="A67" s="30" t="s">
        <v>527</v>
      </c>
      <c r="B67" s="47" t="s">
        <v>152</v>
      </c>
      <c r="C67" s="102">
        <v>137</v>
      </c>
      <c r="D67" s="102">
        <v>109</v>
      </c>
      <c r="E67" s="102">
        <v>219</v>
      </c>
    </row>
    <row r="68" spans="1:5" ht="30" x14ac:dyDescent="0.25">
      <c r="A68" s="30" t="s">
        <v>155</v>
      </c>
      <c r="B68" s="47" t="s">
        <v>33</v>
      </c>
      <c r="C68" s="107">
        <v>55</v>
      </c>
      <c r="D68" s="107">
        <v>44</v>
      </c>
      <c r="E68" s="102">
        <v>36</v>
      </c>
    </row>
    <row r="69" spans="1:5" ht="45" x14ac:dyDescent="0.25">
      <c r="A69" s="30" t="s">
        <v>528</v>
      </c>
      <c r="B69" s="47" t="s">
        <v>33</v>
      </c>
      <c r="C69" s="107">
        <v>168</v>
      </c>
      <c r="D69" s="107">
        <v>125</v>
      </c>
      <c r="E69" s="102">
        <v>112</v>
      </c>
    </row>
    <row r="70" spans="1:5" ht="60" x14ac:dyDescent="0.25">
      <c r="A70" s="30" t="s">
        <v>529</v>
      </c>
      <c r="B70" s="47" t="s">
        <v>33</v>
      </c>
      <c r="C70" s="102">
        <v>168</v>
      </c>
      <c r="D70" s="102">
        <v>125</v>
      </c>
      <c r="E70" s="102">
        <v>112</v>
      </c>
    </row>
    <row r="71" spans="1:5" ht="30" x14ac:dyDescent="0.25">
      <c r="A71" s="30" t="s">
        <v>156</v>
      </c>
      <c r="B71" s="47" t="s">
        <v>33</v>
      </c>
      <c r="C71" s="102">
        <v>358</v>
      </c>
      <c r="D71" s="102">
        <v>285</v>
      </c>
      <c r="E71" s="102">
        <v>239</v>
      </c>
    </row>
    <row r="72" spans="1:5" ht="120" x14ac:dyDescent="0.25">
      <c r="A72" s="30" t="s">
        <v>157</v>
      </c>
      <c r="B72" s="47" t="s">
        <v>33</v>
      </c>
      <c r="C72" s="107">
        <v>109</v>
      </c>
      <c r="D72" s="107">
        <v>87</v>
      </c>
      <c r="E72" s="102">
        <v>73</v>
      </c>
    </row>
    <row r="73" spans="1:5" ht="15.75" customHeight="1" x14ac:dyDescent="0.25">
      <c r="A73" s="166" t="s">
        <v>74</v>
      </c>
      <c r="B73" s="166"/>
      <c r="C73" s="166">
        <v>0</v>
      </c>
      <c r="D73" s="166">
        <v>0</v>
      </c>
      <c r="E73" s="166">
        <v>0</v>
      </c>
    </row>
    <row r="74" spans="1:5" ht="30" x14ac:dyDescent="0.25">
      <c r="A74" s="30" t="s">
        <v>159</v>
      </c>
      <c r="B74" s="47" t="s">
        <v>33</v>
      </c>
      <c r="C74" s="102">
        <v>344</v>
      </c>
      <c r="D74" s="102">
        <v>276</v>
      </c>
      <c r="E74" s="102">
        <v>229</v>
      </c>
    </row>
    <row r="75" spans="1:5" ht="15.75" customHeight="1" x14ac:dyDescent="0.25">
      <c r="A75" s="166" t="s">
        <v>163</v>
      </c>
      <c r="B75" s="166"/>
      <c r="C75" s="166">
        <v>0</v>
      </c>
      <c r="D75" s="166">
        <v>0</v>
      </c>
      <c r="E75" s="166">
        <v>0</v>
      </c>
    </row>
    <row r="76" spans="1:5" ht="105" x14ac:dyDescent="0.25">
      <c r="A76" s="108" t="s">
        <v>530</v>
      </c>
      <c r="B76" s="47" t="s">
        <v>33</v>
      </c>
      <c r="C76" s="94">
        <v>226</v>
      </c>
      <c r="D76" s="94">
        <v>179</v>
      </c>
      <c r="E76" s="94">
        <v>150</v>
      </c>
    </row>
    <row r="77" spans="1:5" ht="15.75" customHeight="1" x14ac:dyDescent="0.25">
      <c r="A77" s="167" t="s">
        <v>193</v>
      </c>
      <c r="B77" s="167"/>
      <c r="C77" s="167">
        <v>0</v>
      </c>
      <c r="D77" s="167">
        <v>0</v>
      </c>
      <c r="E77" s="167">
        <v>0</v>
      </c>
    </row>
    <row r="78" spans="1:5" ht="75" x14ac:dyDescent="0.25">
      <c r="A78" s="30" t="s">
        <v>531</v>
      </c>
      <c r="B78" s="47" t="s">
        <v>33</v>
      </c>
      <c r="C78" s="107">
        <v>425</v>
      </c>
      <c r="D78" s="107">
        <v>338</v>
      </c>
      <c r="E78" s="102">
        <v>283</v>
      </c>
    </row>
    <row r="79" spans="1:5" ht="30" x14ac:dyDescent="0.25">
      <c r="A79" s="30" t="s">
        <v>217</v>
      </c>
      <c r="B79" s="47" t="s">
        <v>33</v>
      </c>
      <c r="C79" s="107">
        <v>425</v>
      </c>
      <c r="D79" s="107">
        <v>338</v>
      </c>
      <c r="E79" s="102">
        <v>283</v>
      </c>
    </row>
    <row r="80" spans="1:5" ht="15.75" customHeight="1" x14ac:dyDescent="0.25">
      <c r="A80" s="167" t="s">
        <v>532</v>
      </c>
      <c r="B80" s="167"/>
      <c r="C80" s="167">
        <v>0</v>
      </c>
      <c r="D80" s="167">
        <v>0</v>
      </c>
      <c r="E80" s="167">
        <v>0</v>
      </c>
    </row>
    <row r="81" spans="1:5" ht="45" x14ac:dyDescent="0.25">
      <c r="A81" s="108" t="s">
        <v>218</v>
      </c>
      <c r="B81" s="47" t="s">
        <v>33</v>
      </c>
      <c r="C81" s="94">
        <v>159</v>
      </c>
      <c r="D81" s="94">
        <v>127</v>
      </c>
      <c r="E81" s="94">
        <v>106</v>
      </c>
    </row>
    <row r="82" spans="1:5" ht="75" x14ac:dyDescent="0.25">
      <c r="A82" s="30" t="s">
        <v>533</v>
      </c>
      <c r="B82" s="47" t="s">
        <v>33</v>
      </c>
      <c r="C82" s="102">
        <v>112</v>
      </c>
      <c r="D82" s="102">
        <v>89</v>
      </c>
      <c r="E82" s="102">
        <v>75</v>
      </c>
    </row>
    <row r="83" spans="1:5" ht="45" x14ac:dyDescent="0.25">
      <c r="A83" s="30" t="s">
        <v>169</v>
      </c>
      <c r="B83" s="47" t="s">
        <v>33</v>
      </c>
      <c r="C83" s="102">
        <v>227</v>
      </c>
      <c r="D83" s="102">
        <v>180</v>
      </c>
      <c r="E83" s="102">
        <v>151</v>
      </c>
    </row>
    <row r="84" spans="1:5" ht="30" customHeight="1" x14ac:dyDescent="0.25">
      <c r="A84" s="167" t="s">
        <v>480</v>
      </c>
      <c r="B84" s="167"/>
      <c r="C84" s="167">
        <v>0</v>
      </c>
      <c r="D84" s="167">
        <v>0</v>
      </c>
      <c r="E84" s="167">
        <v>0</v>
      </c>
    </row>
    <row r="85" spans="1:5" ht="45" x14ac:dyDescent="0.25">
      <c r="A85" s="108" t="s">
        <v>534</v>
      </c>
      <c r="B85" s="94" t="s">
        <v>33</v>
      </c>
      <c r="C85" s="94">
        <v>50</v>
      </c>
      <c r="D85" s="94">
        <v>39</v>
      </c>
      <c r="E85" s="94">
        <v>33</v>
      </c>
    </row>
    <row r="86" spans="1:5" ht="90" x14ac:dyDescent="0.25">
      <c r="A86" s="109" t="s">
        <v>535</v>
      </c>
      <c r="B86" s="94" t="s">
        <v>152</v>
      </c>
      <c r="C86" s="110">
        <v>22</v>
      </c>
      <c r="D86" s="110">
        <v>18</v>
      </c>
      <c r="E86" s="110">
        <v>15</v>
      </c>
    </row>
    <row r="87" spans="1:5" ht="129.75" customHeight="1" x14ac:dyDescent="0.25">
      <c r="A87" s="168" t="s">
        <v>536</v>
      </c>
      <c r="B87" s="168"/>
      <c r="C87" s="168">
        <v>0</v>
      </c>
      <c r="D87" s="168">
        <v>0</v>
      </c>
      <c r="E87" s="168">
        <v>0</v>
      </c>
    </row>
    <row r="88" spans="1:5" ht="15.75" customHeight="1" x14ac:dyDescent="0.25">
      <c r="A88" s="2" t="s">
        <v>79</v>
      </c>
      <c r="B88" s="2"/>
      <c r="C88" s="2">
        <v>0</v>
      </c>
      <c r="D88" s="2">
        <v>0</v>
      </c>
      <c r="E88" s="2">
        <v>0</v>
      </c>
    </row>
    <row r="89" spans="1:5" ht="30" x14ac:dyDescent="0.25">
      <c r="A89" s="39" t="s">
        <v>537</v>
      </c>
      <c r="B89" s="94" t="s">
        <v>33</v>
      </c>
      <c r="C89" s="36">
        <v>339</v>
      </c>
      <c r="D89" s="36">
        <v>270</v>
      </c>
      <c r="E89" s="36">
        <v>226</v>
      </c>
    </row>
    <row r="90" spans="1:5" ht="15.75" customHeight="1" x14ac:dyDescent="0.25">
      <c r="A90" s="2" t="s">
        <v>74</v>
      </c>
      <c r="B90" s="2"/>
      <c r="C90" s="2">
        <v>0</v>
      </c>
      <c r="D90" s="2">
        <v>0</v>
      </c>
      <c r="E90" s="2">
        <v>0</v>
      </c>
    </row>
    <row r="91" spans="1:5" ht="30.75" x14ac:dyDescent="0.25">
      <c r="A91" s="35" t="s">
        <v>159</v>
      </c>
      <c r="B91" s="94" t="s">
        <v>33</v>
      </c>
      <c r="C91" s="36">
        <v>168</v>
      </c>
      <c r="D91" s="36">
        <v>125</v>
      </c>
      <c r="E91" s="36">
        <v>112</v>
      </c>
    </row>
  </sheetData>
  <mergeCells count="18">
    <mergeCell ref="A88:E88"/>
    <mergeCell ref="A90:E90"/>
    <mergeCell ref="A75:E75"/>
    <mergeCell ref="A77:E77"/>
    <mergeCell ref="A80:E80"/>
    <mergeCell ref="A84:E84"/>
    <mergeCell ref="A87:E87"/>
    <mergeCell ref="A8:E8"/>
    <mergeCell ref="A9:E9"/>
    <mergeCell ref="A29:E29"/>
    <mergeCell ref="A63:E63"/>
    <mergeCell ref="A73:E73"/>
    <mergeCell ref="A5:E5"/>
    <mergeCell ref="A6:A7"/>
    <mergeCell ref="B6:B7"/>
    <mergeCell ref="C6:C7"/>
    <mergeCell ref="D6:D7"/>
    <mergeCell ref="E6:E7"/>
  </mergeCells>
  <conditionalFormatting sqref="B33 B25:B28 B10:B19 B31">
    <cfRule type="containsText" dxfId="192" priority="2" operator="containsText" text="#ЗНАЧ!"/>
    <cfRule type="containsText" dxfId="191" priority="3" operator="containsText" text="#ЗНАЧ!"/>
  </conditionalFormatting>
  <conditionalFormatting sqref="B34">
    <cfRule type="containsText" dxfId="190" priority="4" operator="containsText" text="#ЗНАЧ!"/>
    <cfRule type="containsText" dxfId="189" priority="5" operator="containsText" text="#ЗНАЧ!"/>
  </conditionalFormatting>
  <conditionalFormatting sqref="B35">
    <cfRule type="containsText" dxfId="188" priority="6" operator="containsText" text="#ЗНАЧ!"/>
    <cfRule type="containsText" dxfId="187" priority="7" operator="containsText" text="#ЗНАЧ!"/>
  </conditionalFormatting>
  <conditionalFormatting sqref="B43:B52">
    <cfRule type="containsText" dxfId="186" priority="8" operator="containsText" text="#ЗНАЧ!"/>
    <cfRule type="containsText" dxfId="185" priority="9" operator="containsText" text="#ЗНАЧ!"/>
  </conditionalFormatting>
  <conditionalFormatting sqref="B82:B83">
    <cfRule type="containsText" dxfId="184" priority="10" operator="containsText" text="#ЗНАЧ!"/>
    <cfRule type="containsText" dxfId="183" priority="11" operator="containsText" text="#ЗНАЧ!"/>
  </conditionalFormatting>
  <conditionalFormatting sqref="B41">
    <cfRule type="containsText" dxfId="182" priority="12" operator="containsText" text="#ЗНАЧ!"/>
    <cfRule type="containsText" dxfId="181" priority="13" operator="containsText" text="#ЗНАЧ!"/>
  </conditionalFormatting>
  <conditionalFormatting sqref="B30">
    <cfRule type="containsText" dxfId="180" priority="14" operator="containsText" text="#ЗНАЧ!"/>
    <cfRule type="containsText" dxfId="179" priority="15" operator="containsText" text="#ЗНАЧ!"/>
  </conditionalFormatting>
  <conditionalFormatting sqref="B55:B56">
    <cfRule type="containsText" dxfId="178" priority="16" operator="containsText" text="#ЗНАЧ!"/>
    <cfRule type="containsText" dxfId="177" priority="17" operator="containsText" text="#ЗНАЧ!"/>
  </conditionalFormatting>
  <conditionalFormatting sqref="B57">
    <cfRule type="containsText" dxfId="176" priority="18" operator="containsText" text="#ЗНАЧ!"/>
    <cfRule type="containsText" dxfId="175" priority="19" operator="containsText" text="#ЗНАЧ!"/>
  </conditionalFormatting>
  <conditionalFormatting sqref="B60">
    <cfRule type="containsText" dxfId="174" priority="20" operator="containsText" text="#ЗНАЧ!"/>
    <cfRule type="containsText" dxfId="173" priority="21" operator="containsText" text="#ЗНАЧ!"/>
  </conditionalFormatting>
  <conditionalFormatting sqref="B70">
    <cfRule type="containsText" dxfId="172" priority="22" operator="containsText" text="#ЗНАЧ!"/>
    <cfRule type="containsText" dxfId="171" priority="23" operator="containsText" text="#ЗНАЧ!"/>
  </conditionalFormatting>
  <conditionalFormatting sqref="B71:B72">
    <cfRule type="containsText" dxfId="170" priority="24" operator="containsText" text="#ЗНАЧ!"/>
    <cfRule type="containsText" dxfId="169" priority="25" operator="containsText" text="#ЗНАЧ!"/>
  </conditionalFormatting>
  <conditionalFormatting sqref="B74">
    <cfRule type="containsText" dxfId="168" priority="26" operator="containsText" text="#ЗНАЧ!"/>
    <cfRule type="containsText" dxfId="167" priority="27" operator="containsText" text="#ЗНАЧ!"/>
  </conditionalFormatting>
  <conditionalFormatting sqref="B42">
    <cfRule type="containsText" dxfId="166" priority="28" operator="containsText" text="#ЗНАЧ!"/>
    <cfRule type="containsText" dxfId="165" priority="29" operator="containsText" text="#ЗНАЧ!"/>
  </conditionalFormatting>
  <conditionalFormatting sqref="B54">
    <cfRule type="containsText" dxfId="164" priority="30" operator="containsText" text="#ЗНАЧ!"/>
    <cfRule type="containsText" dxfId="163" priority="31" operator="containsText" text="#ЗНАЧ!"/>
  </conditionalFormatting>
  <conditionalFormatting sqref="B62">
    <cfRule type="containsText" dxfId="162" priority="32" operator="containsText" text="#ЗНАЧ!"/>
    <cfRule type="containsText" dxfId="161" priority="33" operator="containsText" text="#ЗНАЧ!"/>
  </conditionalFormatting>
  <conditionalFormatting sqref="B58">
    <cfRule type="containsText" dxfId="160" priority="34" operator="containsText" text="#ЗНАЧ!"/>
    <cfRule type="containsText" dxfId="159" priority="35" operator="containsText" text="#ЗНАЧ!"/>
  </conditionalFormatting>
  <conditionalFormatting sqref="B59">
    <cfRule type="containsText" dxfId="158" priority="36" operator="containsText" text="#ЗНАЧ!"/>
    <cfRule type="containsText" dxfId="157" priority="37" operator="containsText" text="#ЗНАЧ!"/>
  </conditionalFormatting>
  <conditionalFormatting sqref="B76">
    <cfRule type="containsText" dxfId="156" priority="38" operator="containsText" text="#ЗНАЧ!"/>
    <cfRule type="containsText" dxfId="155" priority="39" operator="containsText" text="#ЗНАЧ!"/>
  </conditionalFormatting>
  <conditionalFormatting sqref="B78">
    <cfRule type="containsText" dxfId="154" priority="40" operator="containsText" text="#ЗНАЧ!"/>
    <cfRule type="containsText" dxfId="153" priority="41" operator="containsText" text="#ЗНАЧ!"/>
  </conditionalFormatting>
  <conditionalFormatting sqref="B79">
    <cfRule type="containsText" dxfId="152" priority="42" operator="containsText" text="#ЗНАЧ!"/>
    <cfRule type="containsText" dxfId="151" priority="43" operator="containsText" text="#ЗНАЧ!"/>
  </conditionalFormatting>
  <conditionalFormatting sqref="B81">
    <cfRule type="containsText" dxfId="150" priority="44" operator="containsText" text="#ЗНАЧ!"/>
    <cfRule type="containsText" dxfId="149" priority="45" operator="containsText" text="#ЗНАЧ!"/>
  </conditionalFormatting>
  <conditionalFormatting sqref="B64 B69">
    <cfRule type="containsText" dxfId="148" priority="46" operator="containsText" text="#ЗНАЧ!"/>
    <cfRule type="containsText" priority="47" operator="containsText" text="#ЗНАЧ!"/>
  </conditionalFormatting>
  <conditionalFormatting sqref="B65:B68">
    <cfRule type="containsText" priority="48" operator="containsText" text="#ЗНАЧ!"/>
    <cfRule type="containsText" priority="49" operator="containsText" text="#ЗНАЧ!"/>
  </conditionalFormatting>
  <conditionalFormatting sqref="B61">
    <cfRule type="containsText" priority="50" operator="containsText" text="#ЗНАЧ!"/>
    <cfRule type="containsText" dxfId="147" priority="51" operator="containsText" text="#ЗНАЧ!"/>
  </conditionalFormatting>
  <conditionalFormatting sqref="B89">
    <cfRule type="containsText" dxfId="146" priority="52" operator="containsText" text="#ЗНАЧ!"/>
    <cfRule type="containsText" dxfId="145" priority="53" operator="containsText" text="#ЗНАЧ!"/>
  </conditionalFormatting>
  <conditionalFormatting sqref="B91">
    <cfRule type="containsText" dxfId="144" priority="54" operator="containsText" text="#ЗНАЧ!"/>
    <cfRule type="containsText" dxfId="143" priority="55" operator="containsText" text="#ЗНАЧ!"/>
  </conditionalFormatting>
  <conditionalFormatting sqref="B53">
    <cfRule type="containsText" dxfId="142" priority="56" operator="containsText" text="#ЗНАЧ!"/>
    <cfRule type="containsText" dxfId="141" priority="57" operator="containsText" text="#ЗНАЧ!"/>
  </conditionalFormatting>
  <conditionalFormatting sqref="B36:B40">
    <cfRule type="containsText" dxfId="140" priority="58" operator="containsText" text="#ЗНАЧ!"/>
    <cfRule type="containsText" dxfId="139" priority="59" operator="containsText" text="#ЗНАЧ!"/>
  </conditionalFormatting>
  <conditionalFormatting sqref="B85">
    <cfRule type="containsText" dxfId="138" priority="60" operator="containsText" text="#ЗНАЧ!"/>
    <cfRule type="containsText" dxfId="137" priority="61" operator="containsText" text="#ЗНАЧ!"/>
  </conditionalFormatting>
  <conditionalFormatting sqref="B86">
    <cfRule type="containsText" dxfId="136" priority="62" operator="containsText" text="#ЗНАЧ!"/>
    <cfRule type="containsText" dxfId="135" priority="63" operator="containsText" text="#ЗНАЧ!"/>
  </conditionalFormatting>
  <conditionalFormatting sqref="B20:B24">
    <cfRule type="containsText" dxfId="134" priority="64" operator="containsText" text="#ЗНАЧ!"/>
    <cfRule type="containsText" dxfId="133" priority="65" operator="containsText" text="#ЗНАЧ!"/>
  </conditionalFormatting>
  <conditionalFormatting sqref="B6">
    <cfRule type="containsText" dxfId="132" priority="66" operator="containsText" text="#ЗНАЧ!"/>
    <cfRule type="containsText" dxfId="131" priority="67" operator="containsText" text="#ЗНАЧ!"/>
  </conditionalFormatting>
  <conditionalFormatting sqref="B32">
    <cfRule type="containsText" dxfId="130" priority="68" operator="containsText" text="#ЗНАЧ!"/>
    <cfRule type="containsText" dxfId="129" priority="69" operator="containsText" text="#ЗНАЧ!"/>
  </conditionalFormatting>
  <pageMargins left="0.23611111111111099" right="0.23611111111111099" top="0.74791666666666701" bottom="0.74791666666666701" header="0.51180555555555496" footer="0.51180555555555496"/>
  <pageSetup paperSize="9" firstPageNumber="0" fitToHeight="24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D29"/>
  <sheetViews>
    <sheetView topLeftCell="A11" zoomScaleNormal="100" workbookViewId="0"/>
  </sheetViews>
  <sheetFormatPr defaultRowHeight="15.75" x14ac:dyDescent="0.25"/>
  <cols>
    <col min="1" max="1" width="45.28515625" style="86"/>
    <col min="2" max="4" width="12.140625" style="86"/>
    <col min="5" max="5" width="22.7109375" style="86"/>
    <col min="6" max="1018" width="6.140625" style="87"/>
    <col min="1019" max="1025" width="6.140625"/>
  </cols>
  <sheetData>
    <row r="1" spans="1:5" x14ac:dyDescent="0.25">
      <c r="D1" s="111"/>
      <c r="E1" s="28" t="s">
        <v>538</v>
      </c>
    </row>
    <row r="2" spans="1:5" ht="15.75" customHeight="1" x14ac:dyDescent="0.25">
      <c r="D2" s="111"/>
      <c r="E2" s="28" t="s">
        <v>100</v>
      </c>
    </row>
    <row r="3" spans="1:5" ht="15.75" customHeight="1" x14ac:dyDescent="0.25">
      <c r="D3" s="111"/>
      <c r="E3" s="28" t="s">
        <v>101</v>
      </c>
    </row>
    <row r="4" spans="1:5" ht="144.75" customHeight="1" x14ac:dyDescent="0.25">
      <c r="A4" s="8" t="s">
        <v>539</v>
      </c>
      <c r="B4" s="8"/>
      <c r="C4" s="8"/>
      <c r="D4" s="8"/>
      <c r="E4" s="8"/>
    </row>
    <row r="5" spans="1:5" ht="15" customHeight="1" x14ac:dyDescent="0.25">
      <c r="A5" s="7" t="s">
        <v>0</v>
      </c>
      <c r="B5" s="7" t="s">
        <v>1</v>
      </c>
      <c r="C5" s="6" t="s">
        <v>103</v>
      </c>
      <c r="D5" s="6" t="s">
        <v>104</v>
      </c>
      <c r="E5" s="6" t="s">
        <v>105</v>
      </c>
    </row>
    <row r="6" spans="1:5" ht="62.25" customHeight="1" x14ac:dyDescent="0.25">
      <c r="A6" s="7"/>
      <c r="B6" s="7"/>
      <c r="C6" s="6"/>
      <c r="D6" s="6"/>
      <c r="E6" s="6"/>
    </row>
    <row r="7" spans="1:5" ht="144" customHeight="1" x14ac:dyDescent="0.25">
      <c r="A7" s="4" t="s">
        <v>540</v>
      </c>
      <c r="B7" s="4"/>
      <c r="C7" s="4"/>
      <c r="D7" s="4"/>
      <c r="E7" s="4"/>
    </row>
    <row r="8" spans="1:5" ht="15" customHeight="1" x14ac:dyDescent="0.25">
      <c r="A8" s="169" t="s">
        <v>541</v>
      </c>
      <c r="B8" s="169"/>
      <c r="C8" s="169"/>
      <c r="D8" s="169"/>
      <c r="E8" s="169"/>
    </row>
    <row r="9" spans="1:5" ht="150" x14ac:dyDescent="0.25">
      <c r="A9" s="112" t="s">
        <v>542</v>
      </c>
      <c r="B9" s="113" t="s">
        <v>33</v>
      </c>
      <c r="C9" s="114">
        <v>289</v>
      </c>
      <c r="D9" s="114">
        <v>232</v>
      </c>
      <c r="E9" s="115">
        <v>193</v>
      </c>
    </row>
    <row r="10" spans="1:5" ht="45" x14ac:dyDescent="0.25">
      <c r="A10" s="112" t="s">
        <v>543</v>
      </c>
      <c r="B10" s="113" t="s">
        <v>33</v>
      </c>
      <c r="C10" s="115">
        <v>242</v>
      </c>
      <c r="D10" s="115">
        <v>194</v>
      </c>
      <c r="E10" s="115">
        <v>161</v>
      </c>
    </row>
    <row r="11" spans="1:5" ht="60" x14ac:dyDescent="0.25">
      <c r="A11" s="112" t="s">
        <v>544</v>
      </c>
      <c r="B11" s="113" t="s">
        <v>33</v>
      </c>
      <c r="C11" s="115">
        <v>1089</v>
      </c>
      <c r="D11" s="115">
        <v>875</v>
      </c>
      <c r="E11" s="115">
        <v>726</v>
      </c>
    </row>
    <row r="12" spans="1:5" ht="45" x14ac:dyDescent="0.25">
      <c r="A12" s="112" t="s">
        <v>545</v>
      </c>
      <c r="B12" s="113" t="s">
        <v>33</v>
      </c>
      <c r="C12" s="115">
        <v>37</v>
      </c>
      <c r="D12" s="115">
        <v>30</v>
      </c>
      <c r="E12" s="115">
        <v>25</v>
      </c>
    </row>
    <row r="13" spans="1:5" ht="60" x14ac:dyDescent="0.25">
      <c r="A13" s="112" t="s">
        <v>546</v>
      </c>
      <c r="B13" s="113" t="s">
        <v>33</v>
      </c>
      <c r="C13" s="115">
        <v>109</v>
      </c>
      <c r="D13" s="115">
        <v>82</v>
      </c>
      <c r="E13" s="115">
        <v>73</v>
      </c>
    </row>
    <row r="14" spans="1:5" ht="30" x14ac:dyDescent="0.25">
      <c r="A14" s="112" t="s">
        <v>547</v>
      </c>
      <c r="B14" s="113" t="s">
        <v>33</v>
      </c>
      <c r="C14" s="115">
        <v>482</v>
      </c>
      <c r="D14" s="115">
        <v>388</v>
      </c>
      <c r="E14" s="115">
        <v>321</v>
      </c>
    </row>
    <row r="15" spans="1:5" ht="60" x14ac:dyDescent="0.25">
      <c r="A15" s="112" t="s">
        <v>548</v>
      </c>
      <c r="B15" s="113" t="s">
        <v>33</v>
      </c>
      <c r="C15" s="115">
        <v>599</v>
      </c>
      <c r="D15" s="115">
        <v>481</v>
      </c>
      <c r="E15" s="115">
        <v>399</v>
      </c>
    </row>
    <row r="16" spans="1:5" ht="30" x14ac:dyDescent="0.25">
      <c r="A16" s="112" t="s">
        <v>455</v>
      </c>
      <c r="B16" s="113" t="s">
        <v>33</v>
      </c>
      <c r="C16" s="115">
        <v>386</v>
      </c>
      <c r="D16" s="115">
        <v>310</v>
      </c>
      <c r="E16" s="115">
        <v>257</v>
      </c>
    </row>
    <row r="17" spans="1:5" ht="90" x14ac:dyDescent="0.25">
      <c r="A17" s="112" t="s">
        <v>549</v>
      </c>
      <c r="B17" s="113" t="s">
        <v>33</v>
      </c>
      <c r="C17" s="115">
        <v>344</v>
      </c>
      <c r="D17" s="115">
        <v>276</v>
      </c>
      <c r="E17" s="115">
        <v>229</v>
      </c>
    </row>
    <row r="18" spans="1:5" ht="30" x14ac:dyDescent="0.25">
      <c r="A18" s="112" t="s">
        <v>158</v>
      </c>
      <c r="B18" s="113" t="s">
        <v>33</v>
      </c>
      <c r="C18" s="115">
        <v>344</v>
      </c>
      <c r="D18" s="115">
        <v>276</v>
      </c>
      <c r="E18" s="115">
        <v>229</v>
      </c>
    </row>
    <row r="19" spans="1:5" x14ac:dyDescent="0.25">
      <c r="A19" s="112" t="s">
        <v>550</v>
      </c>
      <c r="B19" s="113" t="s">
        <v>33</v>
      </c>
      <c r="C19" s="115">
        <v>344</v>
      </c>
      <c r="D19" s="115">
        <v>276</v>
      </c>
      <c r="E19" s="115">
        <v>229</v>
      </c>
    </row>
    <row r="20" spans="1:5" x14ac:dyDescent="0.25">
      <c r="A20" s="112" t="s">
        <v>551</v>
      </c>
      <c r="B20" s="113" t="s">
        <v>33</v>
      </c>
      <c r="C20" s="115">
        <v>301</v>
      </c>
      <c r="D20" s="115">
        <v>241</v>
      </c>
      <c r="E20" s="115">
        <v>200</v>
      </c>
    </row>
    <row r="21" spans="1:5" x14ac:dyDescent="0.25">
      <c r="A21" s="112" t="s">
        <v>552</v>
      </c>
      <c r="B21" s="113" t="s">
        <v>33</v>
      </c>
      <c r="C21" s="115">
        <v>301</v>
      </c>
      <c r="D21" s="115">
        <v>241</v>
      </c>
      <c r="E21" s="115">
        <v>200</v>
      </c>
    </row>
    <row r="22" spans="1:5" ht="45" x14ac:dyDescent="0.25">
      <c r="A22" s="112" t="s">
        <v>553</v>
      </c>
      <c r="B22" s="113" t="s">
        <v>33</v>
      </c>
      <c r="C22" s="115">
        <v>289</v>
      </c>
      <c r="D22" s="115">
        <v>232</v>
      </c>
      <c r="E22" s="115">
        <v>193</v>
      </c>
    </row>
    <row r="23" spans="1:5" ht="75" x14ac:dyDescent="0.25">
      <c r="A23" s="112" t="s">
        <v>554</v>
      </c>
      <c r="B23" s="113" t="s">
        <v>33</v>
      </c>
      <c r="C23" s="115">
        <v>289</v>
      </c>
      <c r="D23" s="115">
        <v>232</v>
      </c>
      <c r="E23" s="115">
        <v>193</v>
      </c>
    </row>
    <row r="24" spans="1:5" ht="150" x14ac:dyDescent="0.25">
      <c r="A24" s="112" t="s">
        <v>555</v>
      </c>
      <c r="B24" s="113" t="s">
        <v>33</v>
      </c>
      <c r="C24" s="115">
        <v>344</v>
      </c>
      <c r="D24" s="115">
        <v>276</v>
      </c>
      <c r="E24" s="115">
        <v>229</v>
      </c>
    </row>
    <row r="25" spans="1:5" ht="45" x14ac:dyDescent="0.25">
      <c r="A25" s="112" t="s">
        <v>556</v>
      </c>
      <c r="B25" s="113" t="s">
        <v>33</v>
      </c>
      <c r="C25" s="115">
        <v>145</v>
      </c>
      <c r="D25" s="115">
        <v>116</v>
      </c>
      <c r="E25" s="115">
        <v>96</v>
      </c>
    </row>
    <row r="26" spans="1:5" x14ac:dyDescent="0.25">
      <c r="A26" s="112" t="s">
        <v>557</v>
      </c>
      <c r="B26" s="113" t="s">
        <v>33</v>
      </c>
      <c r="C26" s="115">
        <v>344</v>
      </c>
      <c r="D26" s="115">
        <v>276</v>
      </c>
      <c r="E26" s="115">
        <v>229</v>
      </c>
    </row>
    <row r="27" spans="1:5" ht="30" x14ac:dyDescent="0.25">
      <c r="A27" s="112" t="s">
        <v>558</v>
      </c>
      <c r="B27" s="113" t="s">
        <v>33</v>
      </c>
      <c r="C27" s="115">
        <v>344</v>
      </c>
      <c r="D27" s="115">
        <v>276</v>
      </c>
      <c r="E27" s="115">
        <v>229</v>
      </c>
    </row>
    <row r="28" spans="1:5" ht="45" x14ac:dyDescent="0.25">
      <c r="A28" s="112" t="s">
        <v>559</v>
      </c>
      <c r="B28" s="113" t="s">
        <v>33</v>
      </c>
      <c r="C28" s="115">
        <v>622</v>
      </c>
      <c r="D28" s="115">
        <v>500</v>
      </c>
      <c r="E28" s="115">
        <v>415</v>
      </c>
    </row>
    <row r="29" spans="1:5" ht="45" x14ac:dyDescent="0.25">
      <c r="A29" s="112" t="s">
        <v>218</v>
      </c>
      <c r="B29" s="113" t="s">
        <v>33</v>
      </c>
      <c r="C29" s="115">
        <v>159</v>
      </c>
      <c r="D29" s="115">
        <v>128</v>
      </c>
      <c r="E29" s="115">
        <v>106</v>
      </c>
    </row>
  </sheetData>
  <mergeCells count="8">
    <mergeCell ref="A7:E7"/>
    <mergeCell ref="A8:E8"/>
    <mergeCell ref="A4:E4"/>
    <mergeCell ref="A5:A6"/>
    <mergeCell ref="B5:B6"/>
    <mergeCell ref="C5:C6"/>
    <mergeCell ref="D5:D6"/>
    <mergeCell ref="E5:E6"/>
  </mergeCells>
  <conditionalFormatting sqref="B5">
    <cfRule type="containsText" dxfId="128" priority="2" operator="containsText" text="#ЗНАЧ!"/>
    <cfRule type="containsText" dxfId="127" priority="3" operator="containsText" text="#ЗНАЧ!"/>
  </conditionalFormatting>
  <pageMargins left="0.70833333333333304" right="0.70833333333333304" top="0.74791666666666701" bottom="0.196527777777778" header="0.51180555555555496" footer="0.51180555555555496"/>
  <pageSetup paperSize="9" firstPageNumber="0" fitToHeight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K72"/>
  <sheetViews>
    <sheetView topLeftCell="A61" zoomScaleNormal="100" workbookViewId="0">
      <selection activeCell="A73" sqref="A73"/>
    </sheetView>
  </sheetViews>
  <sheetFormatPr defaultRowHeight="15.75" x14ac:dyDescent="0.25"/>
  <cols>
    <col min="1" max="1" width="37.5703125" style="25"/>
    <col min="2" max="2" width="6.42578125" style="25"/>
    <col min="3" max="3" width="6.140625" style="25"/>
    <col min="4" max="4" width="6.42578125" style="25"/>
    <col min="5" max="5" width="6.140625" style="25"/>
    <col min="6" max="6" width="6.28515625" style="25"/>
    <col min="7" max="7" width="10.140625" style="25"/>
    <col min="8" max="1025" width="6.140625" style="25"/>
  </cols>
  <sheetData>
    <row r="1" spans="1:7" x14ac:dyDescent="0.25">
      <c r="F1" s="50"/>
      <c r="G1" s="51" t="s">
        <v>560</v>
      </c>
    </row>
    <row r="2" spans="1:7" x14ac:dyDescent="0.25">
      <c r="F2" s="50"/>
      <c r="G2" s="51" t="s">
        <v>248</v>
      </c>
    </row>
    <row r="3" spans="1:7" x14ac:dyDescent="0.25">
      <c r="A3" s="52"/>
      <c r="B3" s="52"/>
      <c r="C3" s="52"/>
      <c r="D3" s="52"/>
      <c r="E3" s="52"/>
      <c r="F3" s="53"/>
      <c r="G3" s="54" t="s">
        <v>101</v>
      </c>
    </row>
    <row r="4" spans="1:7" x14ac:dyDescent="0.25">
      <c r="A4" s="52"/>
      <c r="B4" s="52"/>
      <c r="C4" s="52"/>
      <c r="D4" s="52"/>
      <c r="E4" s="52"/>
      <c r="F4" s="52"/>
      <c r="G4" s="55"/>
    </row>
    <row r="5" spans="1:7" ht="120.75" customHeight="1" x14ac:dyDescent="0.25">
      <c r="A5" s="147" t="s">
        <v>561</v>
      </c>
      <c r="B5" s="147"/>
      <c r="C5" s="147"/>
      <c r="D5" s="147"/>
      <c r="E5" s="147"/>
      <c r="F5" s="147"/>
    </row>
    <row r="6" spans="1:7" ht="16.5" customHeight="1" x14ac:dyDescent="0.25">
      <c r="A6" s="7" t="s">
        <v>0</v>
      </c>
      <c r="B6" s="7" t="s">
        <v>1</v>
      </c>
      <c r="C6" s="148"/>
      <c r="D6" s="148"/>
      <c r="E6" s="148"/>
      <c r="F6" s="148"/>
      <c r="G6" s="148"/>
    </row>
    <row r="7" spans="1:7" s="56" customFormat="1" ht="15" customHeight="1" x14ac:dyDescent="0.2">
      <c r="A7" s="7"/>
      <c r="B7" s="7"/>
      <c r="C7" s="149" t="s">
        <v>23</v>
      </c>
      <c r="D7" s="149" t="s">
        <v>4</v>
      </c>
      <c r="E7" s="149" t="s">
        <v>12</v>
      </c>
      <c r="F7" s="149" t="s">
        <v>27</v>
      </c>
      <c r="G7" s="7" t="s">
        <v>252</v>
      </c>
    </row>
    <row r="8" spans="1:7" s="56" customFormat="1" ht="63.75" customHeight="1" x14ac:dyDescent="0.2">
      <c r="A8" s="7"/>
      <c r="B8" s="7"/>
      <c r="C8" s="149"/>
      <c r="D8" s="149"/>
      <c r="E8" s="149"/>
      <c r="F8" s="149"/>
      <c r="G8" s="7"/>
    </row>
    <row r="9" spans="1:7" ht="55.5" customHeight="1" x14ac:dyDescent="0.25">
      <c r="A9" s="4" t="s">
        <v>486</v>
      </c>
      <c r="B9" s="4"/>
      <c r="C9" s="4"/>
      <c r="D9" s="4"/>
      <c r="E9" s="4"/>
      <c r="F9" s="4"/>
      <c r="G9" s="4"/>
    </row>
    <row r="10" spans="1:7" ht="81.75" customHeight="1" x14ac:dyDescent="0.25">
      <c r="A10" s="99" t="s">
        <v>487</v>
      </c>
      <c r="B10" s="31" t="s">
        <v>33</v>
      </c>
      <c r="C10" s="32">
        <v>76</v>
      </c>
      <c r="D10" s="32">
        <v>64</v>
      </c>
      <c r="E10" s="32">
        <v>53</v>
      </c>
      <c r="F10" s="32">
        <v>58</v>
      </c>
      <c r="G10" s="32">
        <v>53</v>
      </c>
    </row>
    <row r="11" spans="1:7" ht="45" x14ac:dyDescent="0.25">
      <c r="A11" s="33" t="s">
        <v>488</v>
      </c>
      <c r="B11" s="31" t="s">
        <v>33</v>
      </c>
      <c r="C11" s="32">
        <v>76</v>
      </c>
      <c r="D11" s="32">
        <v>64</v>
      </c>
      <c r="E11" s="32">
        <v>53</v>
      </c>
      <c r="F11" s="32">
        <v>58</v>
      </c>
      <c r="G11" s="32">
        <v>53</v>
      </c>
    </row>
    <row r="12" spans="1:7" ht="75" x14ac:dyDescent="0.25">
      <c r="A12" s="33" t="s">
        <v>489</v>
      </c>
      <c r="B12" s="31" t="s">
        <v>33</v>
      </c>
      <c r="C12" s="32">
        <v>51</v>
      </c>
      <c r="D12" s="32">
        <v>43</v>
      </c>
      <c r="E12" s="32">
        <v>35</v>
      </c>
      <c r="F12" s="32">
        <v>38</v>
      </c>
      <c r="G12" s="32">
        <v>35</v>
      </c>
    </row>
    <row r="13" spans="1:7" ht="90" x14ac:dyDescent="0.25">
      <c r="A13" s="33" t="s">
        <v>490</v>
      </c>
      <c r="B13" s="31" t="s">
        <v>33</v>
      </c>
      <c r="C13" s="32">
        <v>63</v>
      </c>
      <c r="D13" s="32">
        <v>53</v>
      </c>
      <c r="E13" s="32">
        <v>26</v>
      </c>
      <c r="F13" s="32">
        <v>47</v>
      </c>
      <c r="G13" s="32">
        <v>26</v>
      </c>
    </row>
    <row r="14" spans="1:7" ht="49.5" customHeight="1" x14ac:dyDescent="0.25">
      <c r="A14" s="33" t="s">
        <v>287</v>
      </c>
      <c r="B14" s="31" t="s">
        <v>33</v>
      </c>
      <c r="C14" s="32">
        <v>38</v>
      </c>
      <c r="D14" s="32">
        <v>32</v>
      </c>
      <c r="E14" s="32">
        <v>44</v>
      </c>
      <c r="F14" s="32">
        <v>28</v>
      </c>
      <c r="G14" s="32">
        <v>44</v>
      </c>
    </row>
    <row r="15" spans="1:7" ht="45" x14ac:dyDescent="0.25">
      <c r="A15" s="33" t="s">
        <v>562</v>
      </c>
      <c r="B15" s="31" t="s">
        <v>33</v>
      </c>
      <c r="C15" s="32">
        <v>51</v>
      </c>
      <c r="D15" s="32">
        <v>41</v>
      </c>
      <c r="E15" s="32">
        <v>35</v>
      </c>
      <c r="F15" s="32">
        <v>38</v>
      </c>
      <c r="G15" s="32">
        <v>35</v>
      </c>
    </row>
    <row r="16" spans="1:7" ht="60" x14ac:dyDescent="0.25">
      <c r="A16" s="33" t="s">
        <v>494</v>
      </c>
      <c r="B16" s="31" t="s">
        <v>33</v>
      </c>
      <c r="C16" s="32">
        <v>101</v>
      </c>
      <c r="D16" s="32">
        <v>84</v>
      </c>
      <c r="E16" s="32">
        <v>73</v>
      </c>
      <c r="F16" s="32">
        <v>77</v>
      </c>
      <c r="G16" s="32">
        <v>70</v>
      </c>
    </row>
    <row r="17" spans="1:7" ht="45" x14ac:dyDescent="0.25">
      <c r="A17" s="33" t="s">
        <v>495</v>
      </c>
      <c r="B17" s="31" t="s">
        <v>33</v>
      </c>
      <c r="C17" s="32">
        <v>13</v>
      </c>
      <c r="D17" s="32">
        <v>9</v>
      </c>
      <c r="E17" s="32">
        <v>8</v>
      </c>
      <c r="F17" s="32">
        <v>9</v>
      </c>
      <c r="G17" s="32">
        <v>8</v>
      </c>
    </row>
    <row r="18" spans="1:7" ht="18" customHeight="1" x14ac:dyDescent="0.25">
      <c r="A18" s="33" t="s">
        <v>563</v>
      </c>
      <c r="B18" s="31" t="s">
        <v>33</v>
      </c>
      <c r="C18" s="32">
        <v>70</v>
      </c>
      <c r="D18" s="32">
        <v>59</v>
      </c>
      <c r="E18" s="32">
        <v>50</v>
      </c>
      <c r="F18" s="32">
        <v>53</v>
      </c>
      <c r="G18" s="32">
        <v>50</v>
      </c>
    </row>
    <row r="19" spans="1:7" ht="45" customHeight="1" x14ac:dyDescent="0.25">
      <c r="A19" s="33" t="s">
        <v>501</v>
      </c>
      <c r="B19" s="31" t="s">
        <v>33</v>
      </c>
      <c r="C19" s="32">
        <v>101</v>
      </c>
      <c r="D19" s="32">
        <v>84</v>
      </c>
      <c r="E19" s="32">
        <v>73</v>
      </c>
      <c r="F19" s="32">
        <v>77</v>
      </c>
      <c r="G19" s="32">
        <v>70</v>
      </c>
    </row>
    <row r="20" spans="1:7" ht="75" customHeight="1" x14ac:dyDescent="0.25">
      <c r="A20" s="100" t="s">
        <v>564</v>
      </c>
      <c r="B20" s="31" t="s">
        <v>33</v>
      </c>
      <c r="C20" s="32">
        <v>20</v>
      </c>
      <c r="D20" s="32">
        <v>23</v>
      </c>
      <c r="E20" s="32">
        <v>17</v>
      </c>
      <c r="F20" s="32">
        <v>16</v>
      </c>
      <c r="G20" s="32">
        <v>23</v>
      </c>
    </row>
    <row r="21" spans="1:7" ht="102" customHeight="1" x14ac:dyDescent="0.25">
      <c r="A21" s="100" t="s">
        <v>503</v>
      </c>
      <c r="B21" s="31" t="s">
        <v>289</v>
      </c>
      <c r="C21" s="32">
        <v>495</v>
      </c>
      <c r="D21" s="32">
        <v>410</v>
      </c>
      <c r="E21" s="32">
        <v>350</v>
      </c>
      <c r="F21" s="32">
        <v>385</v>
      </c>
      <c r="G21" s="32">
        <v>350</v>
      </c>
    </row>
    <row r="22" spans="1:7" ht="135" x14ac:dyDescent="0.25">
      <c r="A22" s="33" t="s">
        <v>505</v>
      </c>
      <c r="B22" s="31" t="s">
        <v>33</v>
      </c>
      <c r="C22" s="32">
        <v>13</v>
      </c>
      <c r="D22" s="32">
        <v>9</v>
      </c>
      <c r="E22" s="32">
        <v>8</v>
      </c>
      <c r="F22" s="32">
        <v>9</v>
      </c>
      <c r="G22" s="32">
        <v>8</v>
      </c>
    </row>
    <row r="23" spans="1:7" ht="53.25" customHeight="1" x14ac:dyDescent="0.25">
      <c r="A23" s="165" t="s">
        <v>506</v>
      </c>
      <c r="B23" s="165"/>
      <c r="C23" s="165"/>
      <c r="D23" s="165"/>
      <c r="E23" s="165"/>
      <c r="F23" s="165"/>
      <c r="G23" s="165"/>
    </row>
    <row r="24" spans="1:7" ht="81.75" customHeight="1" x14ac:dyDescent="0.25">
      <c r="A24" s="101" t="s">
        <v>487</v>
      </c>
      <c r="B24" s="47" t="s">
        <v>33</v>
      </c>
      <c r="C24" s="102">
        <v>76</v>
      </c>
      <c r="D24" s="102">
        <v>64</v>
      </c>
      <c r="E24" s="102">
        <v>53</v>
      </c>
      <c r="F24" s="102">
        <v>58</v>
      </c>
      <c r="G24" s="102">
        <v>53</v>
      </c>
    </row>
    <row r="25" spans="1:7" ht="45" x14ac:dyDescent="0.25">
      <c r="A25" s="30" t="s">
        <v>80</v>
      </c>
      <c r="B25" s="47" t="s">
        <v>33</v>
      </c>
      <c r="C25" s="102">
        <v>101</v>
      </c>
      <c r="D25" s="102">
        <v>84</v>
      </c>
      <c r="E25" s="102">
        <v>73</v>
      </c>
      <c r="F25" s="102">
        <v>77</v>
      </c>
      <c r="G25" s="102">
        <v>70</v>
      </c>
    </row>
    <row r="26" spans="1:7" x14ac:dyDescent="0.25">
      <c r="A26" s="30" t="s">
        <v>565</v>
      </c>
      <c r="B26" s="47"/>
      <c r="C26" s="102"/>
      <c r="D26" s="102"/>
      <c r="E26" s="102"/>
      <c r="F26" s="102"/>
      <c r="G26" s="102"/>
    </row>
    <row r="27" spans="1:7" ht="45" x14ac:dyDescent="0.25">
      <c r="A27" s="30" t="s">
        <v>566</v>
      </c>
      <c r="B27" s="47" t="s">
        <v>33</v>
      </c>
      <c r="C27" s="102">
        <v>9</v>
      </c>
      <c r="D27" s="102">
        <v>8</v>
      </c>
      <c r="E27" s="102">
        <v>7</v>
      </c>
      <c r="F27" s="102">
        <v>7</v>
      </c>
      <c r="G27" s="102">
        <v>7</v>
      </c>
    </row>
    <row r="28" spans="1:7" ht="45" x14ac:dyDescent="0.25">
      <c r="A28" s="30" t="s">
        <v>567</v>
      </c>
      <c r="B28" s="47" t="s">
        <v>33</v>
      </c>
      <c r="C28" s="102">
        <v>13</v>
      </c>
      <c r="D28" s="102">
        <v>12</v>
      </c>
      <c r="E28" s="102">
        <v>9</v>
      </c>
      <c r="F28" s="102">
        <v>9</v>
      </c>
      <c r="G28" s="102">
        <v>9</v>
      </c>
    </row>
    <row r="29" spans="1:7" ht="30" x14ac:dyDescent="0.25">
      <c r="A29" s="30" t="s">
        <v>510</v>
      </c>
      <c r="B29" s="47"/>
      <c r="C29" s="102"/>
      <c r="D29" s="102"/>
      <c r="E29" s="102"/>
      <c r="F29" s="102"/>
      <c r="G29" s="102"/>
    </row>
    <row r="30" spans="1:7" ht="45" x14ac:dyDescent="0.25">
      <c r="A30" s="30" t="s">
        <v>566</v>
      </c>
      <c r="B30" s="47" t="s">
        <v>33</v>
      </c>
      <c r="C30" s="102">
        <v>25</v>
      </c>
      <c r="D30" s="102">
        <v>22</v>
      </c>
      <c r="E30" s="102">
        <v>18</v>
      </c>
      <c r="F30" s="102">
        <v>19</v>
      </c>
      <c r="G30" s="102">
        <v>18</v>
      </c>
    </row>
    <row r="31" spans="1:7" ht="45" x14ac:dyDescent="0.25">
      <c r="A31" s="30" t="s">
        <v>567</v>
      </c>
      <c r="B31" s="47" t="s">
        <v>33</v>
      </c>
      <c r="C31" s="102">
        <v>38</v>
      </c>
      <c r="D31" s="102">
        <v>34</v>
      </c>
      <c r="E31" s="102">
        <v>27</v>
      </c>
      <c r="F31" s="102">
        <v>28</v>
      </c>
      <c r="G31" s="102">
        <v>27</v>
      </c>
    </row>
    <row r="32" spans="1:7" ht="45" x14ac:dyDescent="0.25">
      <c r="A32" s="30" t="s">
        <v>84</v>
      </c>
      <c r="B32" s="47" t="s">
        <v>33</v>
      </c>
      <c r="C32" s="102">
        <v>34</v>
      </c>
      <c r="D32" s="102">
        <v>27</v>
      </c>
      <c r="E32" s="102">
        <v>25</v>
      </c>
      <c r="F32" s="102">
        <v>25</v>
      </c>
      <c r="G32" s="102">
        <v>25</v>
      </c>
    </row>
    <row r="33" spans="1:9" ht="45" x14ac:dyDescent="0.25">
      <c r="A33" s="30" t="s">
        <v>563</v>
      </c>
      <c r="B33" s="47" t="s">
        <v>33</v>
      </c>
      <c r="C33" s="102">
        <v>70</v>
      </c>
      <c r="D33" s="102">
        <v>59</v>
      </c>
      <c r="E33" s="102">
        <v>50</v>
      </c>
      <c r="F33" s="102">
        <v>53</v>
      </c>
      <c r="G33" s="102">
        <v>50</v>
      </c>
    </row>
    <row r="34" spans="1:9" ht="75" x14ac:dyDescent="0.25">
      <c r="A34" s="30" t="s">
        <v>511</v>
      </c>
      <c r="B34" s="47" t="s">
        <v>33</v>
      </c>
      <c r="C34" s="102">
        <v>51</v>
      </c>
      <c r="D34" s="102">
        <v>43</v>
      </c>
      <c r="E34" s="102">
        <v>35</v>
      </c>
      <c r="F34" s="102">
        <v>38</v>
      </c>
      <c r="G34" s="102">
        <v>35</v>
      </c>
    </row>
    <row r="35" spans="1:9" ht="90" x14ac:dyDescent="0.25">
      <c r="A35" s="30" t="s">
        <v>512</v>
      </c>
      <c r="B35" s="47" t="s">
        <v>33</v>
      </c>
      <c r="C35" s="102">
        <v>38</v>
      </c>
      <c r="D35" s="102">
        <v>32</v>
      </c>
      <c r="E35" s="102">
        <v>26</v>
      </c>
      <c r="F35" s="102">
        <v>28</v>
      </c>
      <c r="G35" s="102">
        <v>26</v>
      </c>
    </row>
    <row r="36" spans="1:9" ht="60" x14ac:dyDescent="0.25">
      <c r="A36" s="30" t="s">
        <v>287</v>
      </c>
      <c r="B36" s="47" t="s">
        <v>33</v>
      </c>
      <c r="C36" s="102">
        <v>63</v>
      </c>
      <c r="D36" s="102">
        <v>53</v>
      </c>
      <c r="E36" s="102">
        <v>44</v>
      </c>
      <c r="F36" s="102">
        <v>47</v>
      </c>
      <c r="G36" s="102">
        <v>44</v>
      </c>
    </row>
    <row r="37" spans="1:9" ht="35.25" customHeight="1" x14ac:dyDescent="0.25">
      <c r="A37" s="30" t="s">
        <v>568</v>
      </c>
      <c r="B37" s="47"/>
      <c r="C37" s="102"/>
      <c r="D37" s="102"/>
      <c r="E37" s="102"/>
      <c r="F37" s="102"/>
      <c r="G37" s="102"/>
    </row>
    <row r="38" spans="1:9" ht="21" customHeight="1" x14ac:dyDescent="0.25">
      <c r="A38" s="30" t="s">
        <v>566</v>
      </c>
      <c r="B38" s="47" t="s">
        <v>33</v>
      </c>
      <c r="C38" s="102">
        <v>134</v>
      </c>
      <c r="D38" s="102">
        <v>112</v>
      </c>
      <c r="E38" s="102">
        <v>95</v>
      </c>
      <c r="F38" s="102">
        <v>104</v>
      </c>
      <c r="G38" s="102">
        <v>95</v>
      </c>
      <c r="H38" s="63"/>
      <c r="I38" s="63"/>
    </row>
    <row r="39" spans="1:9" s="63" customFormat="1" ht="13.5" customHeight="1" x14ac:dyDescent="0.2">
      <c r="A39" s="30" t="s">
        <v>567</v>
      </c>
      <c r="B39" s="47" t="s">
        <v>33</v>
      </c>
      <c r="C39" s="102">
        <v>198</v>
      </c>
      <c r="D39" s="102">
        <v>165</v>
      </c>
      <c r="E39" s="102">
        <v>140</v>
      </c>
      <c r="F39" s="102">
        <v>153</v>
      </c>
      <c r="G39" s="102">
        <v>140</v>
      </c>
      <c r="H39" s="25"/>
      <c r="I39" s="25"/>
    </row>
    <row r="40" spans="1:9" ht="60" x14ac:dyDescent="0.25">
      <c r="A40" s="30" t="s">
        <v>494</v>
      </c>
      <c r="B40" s="47" t="s">
        <v>33</v>
      </c>
      <c r="C40" s="102">
        <v>101</v>
      </c>
      <c r="D40" s="102">
        <v>84</v>
      </c>
      <c r="E40" s="102">
        <v>73</v>
      </c>
      <c r="F40" s="102">
        <v>77</v>
      </c>
      <c r="G40" s="102">
        <v>70</v>
      </c>
    </row>
    <row r="41" spans="1:9" ht="30" x14ac:dyDescent="0.25">
      <c r="A41" s="30" t="s">
        <v>569</v>
      </c>
      <c r="B41" s="47"/>
      <c r="C41" s="102"/>
      <c r="D41" s="102"/>
      <c r="E41" s="102"/>
      <c r="F41" s="102"/>
      <c r="G41" s="102"/>
    </row>
    <row r="42" spans="1:9" ht="45" x14ac:dyDescent="0.25">
      <c r="A42" s="103" t="s">
        <v>570</v>
      </c>
      <c r="B42" s="47" t="s">
        <v>33</v>
      </c>
      <c r="C42" s="102">
        <v>21</v>
      </c>
      <c r="D42" s="102">
        <v>18</v>
      </c>
      <c r="E42" s="102">
        <v>15</v>
      </c>
      <c r="F42" s="102">
        <v>16</v>
      </c>
      <c r="G42" s="102">
        <v>15</v>
      </c>
    </row>
    <row r="43" spans="1:9" ht="45" x14ac:dyDescent="0.25">
      <c r="A43" s="103" t="s">
        <v>571</v>
      </c>
      <c r="B43" s="47" t="s">
        <v>33</v>
      </c>
      <c r="C43" s="102">
        <v>198</v>
      </c>
      <c r="D43" s="102">
        <v>165</v>
      </c>
      <c r="E43" s="102">
        <v>140</v>
      </c>
      <c r="F43" s="102">
        <v>153</v>
      </c>
      <c r="G43" s="102">
        <v>140</v>
      </c>
    </row>
    <row r="44" spans="1:9" ht="25.5" customHeight="1" x14ac:dyDescent="0.25">
      <c r="A44" s="30" t="s">
        <v>522</v>
      </c>
      <c r="B44" s="47" t="s">
        <v>89</v>
      </c>
      <c r="C44" s="102">
        <v>38</v>
      </c>
      <c r="D44" s="102">
        <v>28</v>
      </c>
      <c r="E44" s="102">
        <v>25</v>
      </c>
      <c r="F44" s="102">
        <v>28</v>
      </c>
      <c r="G44" s="102">
        <v>25</v>
      </c>
    </row>
    <row r="45" spans="1:9" ht="45" x14ac:dyDescent="0.25">
      <c r="A45" s="30" t="s">
        <v>495</v>
      </c>
      <c r="B45" s="47" t="s">
        <v>33</v>
      </c>
      <c r="C45" s="102">
        <v>13</v>
      </c>
      <c r="D45" s="102">
        <v>9</v>
      </c>
      <c r="E45" s="102">
        <v>8</v>
      </c>
      <c r="F45" s="102">
        <v>9</v>
      </c>
      <c r="G45" s="102">
        <v>8</v>
      </c>
    </row>
    <row r="46" spans="1:9" ht="75" x14ac:dyDescent="0.25">
      <c r="A46" s="30" t="s">
        <v>501</v>
      </c>
      <c r="B46" s="47" t="s">
        <v>33</v>
      </c>
      <c r="C46" s="102">
        <v>101</v>
      </c>
      <c r="D46" s="102">
        <v>84</v>
      </c>
      <c r="E46" s="102">
        <v>73</v>
      </c>
      <c r="F46" s="102">
        <v>77</v>
      </c>
      <c r="G46" s="102">
        <v>70</v>
      </c>
    </row>
    <row r="47" spans="1:9" ht="90" x14ac:dyDescent="0.25">
      <c r="A47" s="104" t="s">
        <v>564</v>
      </c>
      <c r="B47" s="47" t="s">
        <v>33</v>
      </c>
      <c r="C47" s="105">
        <v>20</v>
      </c>
      <c r="D47" s="105">
        <v>23</v>
      </c>
      <c r="E47" s="102">
        <v>17</v>
      </c>
      <c r="F47" s="102">
        <v>16</v>
      </c>
      <c r="G47" s="102">
        <v>23</v>
      </c>
    </row>
    <row r="48" spans="1:9" ht="108" customHeight="1" x14ac:dyDescent="0.25">
      <c r="A48" s="104" t="s">
        <v>503</v>
      </c>
      <c r="B48" s="31" t="s">
        <v>289</v>
      </c>
      <c r="C48" s="102">
        <v>495</v>
      </c>
      <c r="D48" s="102">
        <v>410</v>
      </c>
      <c r="E48" s="102">
        <v>350</v>
      </c>
      <c r="F48" s="102">
        <v>385</v>
      </c>
      <c r="G48" s="102">
        <v>350</v>
      </c>
    </row>
    <row r="49" spans="1:7" ht="135" x14ac:dyDescent="0.25">
      <c r="A49" s="30" t="s">
        <v>505</v>
      </c>
      <c r="B49" s="47" t="s">
        <v>33</v>
      </c>
      <c r="C49" s="102">
        <v>12</v>
      </c>
      <c r="D49" s="102">
        <v>9</v>
      </c>
      <c r="E49" s="102">
        <v>8</v>
      </c>
      <c r="F49" s="102">
        <v>9</v>
      </c>
      <c r="G49" s="102">
        <v>8</v>
      </c>
    </row>
    <row r="50" spans="1:7" ht="15.75" customHeight="1" x14ac:dyDescent="0.25">
      <c r="A50" s="166" t="s">
        <v>92</v>
      </c>
      <c r="B50" s="166"/>
      <c r="C50" s="166"/>
      <c r="D50" s="166"/>
      <c r="E50" s="166"/>
      <c r="F50" s="166"/>
      <c r="G50" s="166"/>
    </row>
    <row r="51" spans="1:7" ht="105" x14ac:dyDescent="0.25">
      <c r="A51" s="30" t="s">
        <v>572</v>
      </c>
      <c r="B51" s="47" t="s">
        <v>33</v>
      </c>
      <c r="C51" s="102">
        <v>101</v>
      </c>
      <c r="D51" s="102">
        <v>84</v>
      </c>
      <c r="E51" s="102">
        <v>73</v>
      </c>
      <c r="F51" s="102">
        <v>77</v>
      </c>
      <c r="G51" s="102">
        <v>70</v>
      </c>
    </row>
    <row r="52" spans="1:7" ht="195" x14ac:dyDescent="0.25">
      <c r="A52" s="30" t="s">
        <v>524</v>
      </c>
      <c r="B52" s="47" t="s">
        <v>33</v>
      </c>
      <c r="C52" s="102">
        <v>38</v>
      </c>
      <c r="D52" s="102">
        <v>32</v>
      </c>
      <c r="E52" s="102">
        <v>26</v>
      </c>
      <c r="F52" s="102">
        <v>28</v>
      </c>
      <c r="G52" s="102">
        <v>26</v>
      </c>
    </row>
    <row r="53" spans="1:7" ht="60" x14ac:dyDescent="0.25">
      <c r="A53" s="30" t="s">
        <v>525</v>
      </c>
      <c r="B53" s="47" t="s">
        <v>573</v>
      </c>
      <c r="C53" s="107">
        <v>2220</v>
      </c>
      <c r="D53" s="107">
        <v>1765</v>
      </c>
      <c r="E53" s="102">
        <v>1500</v>
      </c>
      <c r="F53" s="102">
        <v>1640</v>
      </c>
      <c r="G53" s="102">
        <v>1500</v>
      </c>
    </row>
    <row r="54" spans="1:7" ht="150" x14ac:dyDescent="0.25">
      <c r="A54" s="30" t="s">
        <v>527</v>
      </c>
      <c r="B54" s="47" t="s">
        <v>33</v>
      </c>
      <c r="C54" s="107">
        <v>124</v>
      </c>
      <c r="D54" s="107">
        <v>104</v>
      </c>
      <c r="E54" s="102">
        <v>88</v>
      </c>
      <c r="F54" s="102">
        <v>96</v>
      </c>
      <c r="G54" s="102">
        <v>88</v>
      </c>
    </row>
    <row r="55" spans="1:7" ht="45" x14ac:dyDescent="0.25">
      <c r="A55" s="30" t="s">
        <v>155</v>
      </c>
      <c r="B55" s="47" t="s">
        <v>33</v>
      </c>
      <c r="C55" s="107">
        <v>61</v>
      </c>
      <c r="D55" s="107">
        <v>51</v>
      </c>
      <c r="E55" s="102">
        <v>35</v>
      </c>
      <c r="F55" s="102">
        <v>38</v>
      </c>
      <c r="G55" s="102">
        <v>35</v>
      </c>
    </row>
    <row r="56" spans="1:7" ht="45" x14ac:dyDescent="0.25">
      <c r="A56" s="30" t="s">
        <v>528</v>
      </c>
      <c r="B56" s="47" t="s">
        <v>33</v>
      </c>
      <c r="C56" s="107">
        <v>152</v>
      </c>
      <c r="D56" s="107">
        <v>128</v>
      </c>
      <c r="E56" s="102">
        <v>108</v>
      </c>
      <c r="F56" s="102">
        <v>115</v>
      </c>
      <c r="G56" s="102">
        <v>108</v>
      </c>
    </row>
    <row r="57" spans="1:7" ht="75" x14ac:dyDescent="0.25">
      <c r="A57" s="30" t="s">
        <v>278</v>
      </c>
      <c r="B57" s="47" t="s">
        <v>33</v>
      </c>
      <c r="C57" s="102">
        <v>122</v>
      </c>
      <c r="D57" s="102">
        <v>128</v>
      </c>
      <c r="E57" s="102">
        <v>99</v>
      </c>
      <c r="F57" s="102">
        <v>91</v>
      </c>
      <c r="G57" s="102">
        <v>108</v>
      </c>
    </row>
    <row r="58" spans="1:7" ht="45" x14ac:dyDescent="0.25">
      <c r="A58" s="30" t="s">
        <v>156</v>
      </c>
      <c r="B58" s="47" t="s">
        <v>33</v>
      </c>
      <c r="C58" s="102">
        <v>336</v>
      </c>
      <c r="D58" s="102">
        <v>252</v>
      </c>
      <c r="E58" s="102">
        <v>251</v>
      </c>
      <c r="F58" s="102">
        <v>237</v>
      </c>
      <c r="G58" s="102">
        <v>230</v>
      </c>
    </row>
    <row r="59" spans="1:7" ht="150" x14ac:dyDescent="0.25">
      <c r="A59" s="30" t="s">
        <v>157</v>
      </c>
      <c r="B59" s="47" t="s">
        <v>33</v>
      </c>
      <c r="C59" s="107">
        <v>91</v>
      </c>
      <c r="D59" s="107">
        <v>83</v>
      </c>
      <c r="E59" s="102">
        <v>69</v>
      </c>
      <c r="F59" s="102">
        <v>69</v>
      </c>
      <c r="G59" s="102">
        <v>70</v>
      </c>
    </row>
    <row r="60" spans="1:7" ht="15.75" customHeight="1" x14ac:dyDescent="0.25">
      <c r="A60" s="166" t="s">
        <v>74</v>
      </c>
      <c r="B60" s="166"/>
      <c r="C60" s="166"/>
      <c r="D60" s="166"/>
      <c r="E60" s="166"/>
      <c r="F60" s="166"/>
      <c r="G60" s="166"/>
    </row>
    <row r="61" spans="1:7" ht="32.25" customHeight="1" x14ac:dyDescent="0.25">
      <c r="A61" s="30" t="s">
        <v>159</v>
      </c>
      <c r="B61" s="47" t="s">
        <v>33</v>
      </c>
      <c r="C61" s="102">
        <v>152</v>
      </c>
      <c r="D61" s="102">
        <v>128</v>
      </c>
      <c r="E61" s="102">
        <v>108</v>
      </c>
      <c r="F61" s="102">
        <v>115</v>
      </c>
      <c r="G61" s="102">
        <v>108</v>
      </c>
    </row>
    <row r="62" spans="1:7" ht="15.75" customHeight="1" x14ac:dyDescent="0.25">
      <c r="A62" s="166" t="s">
        <v>163</v>
      </c>
      <c r="B62" s="166"/>
      <c r="C62" s="166"/>
      <c r="D62" s="166"/>
      <c r="E62" s="166"/>
      <c r="F62" s="166"/>
      <c r="G62" s="166"/>
    </row>
    <row r="63" spans="1:7" ht="105" x14ac:dyDescent="0.25">
      <c r="A63" s="108" t="s">
        <v>530</v>
      </c>
      <c r="B63" s="47" t="s">
        <v>33</v>
      </c>
      <c r="C63" s="94">
        <v>241</v>
      </c>
      <c r="D63" s="94">
        <v>201</v>
      </c>
      <c r="E63" s="94">
        <v>171</v>
      </c>
      <c r="F63" s="94">
        <v>187</v>
      </c>
      <c r="G63" s="94">
        <v>145</v>
      </c>
    </row>
    <row r="64" spans="1:7" ht="15.75" customHeight="1" x14ac:dyDescent="0.25">
      <c r="A64" s="167" t="s">
        <v>193</v>
      </c>
      <c r="B64" s="167"/>
      <c r="C64" s="167"/>
      <c r="D64" s="167"/>
      <c r="E64" s="167"/>
      <c r="F64" s="167"/>
      <c r="G64" s="167"/>
    </row>
    <row r="65" spans="1:7" ht="75" x14ac:dyDescent="0.25">
      <c r="A65" s="30" t="s">
        <v>531</v>
      </c>
      <c r="B65" s="47" t="s">
        <v>33</v>
      </c>
      <c r="C65" s="107">
        <v>385</v>
      </c>
      <c r="D65" s="107">
        <v>321</v>
      </c>
      <c r="E65" s="102">
        <v>273</v>
      </c>
      <c r="F65" s="102">
        <v>297</v>
      </c>
      <c r="G65" s="102">
        <v>273</v>
      </c>
    </row>
    <row r="66" spans="1:7" ht="45" x14ac:dyDescent="0.25">
      <c r="A66" s="30" t="s">
        <v>217</v>
      </c>
      <c r="B66" s="47" t="s">
        <v>33</v>
      </c>
      <c r="C66" s="107">
        <v>385</v>
      </c>
      <c r="D66" s="107">
        <v>321</v>
      </c>
      <c r="E66" s="102">
        <v>273</v>
      </c>
      <c r="F66" s="102">
        <v>297</v>
      </c>
      <c r="G66" s="102">
        <v>273</v>
      </c>
    </row>
    <row r="67" spans="1:7" ht="15.75" customHeight="1" x14ac:dyDescent="0.25">
      <c r="A67" s="167" t="s">
        <v>532</v>
      </c>
      <c r="B67" s="167"/>
      <c r="C67" s="167"/>
      <c r="D67" s="167"/>
      <c r="E67" s="167"/>
      <c r="F67" s="167"/>
      <c r="G67" s="167"/>
    </row>
    <row r="68" spans="1:7" ht="51" customHeight="1" x14ac:dyDescent="0.25">
      <c r="A68" s="108" t="s">
        <v>218</v>
      </c>
      <c r="B68" s="47" t="s">
        <v>33</v>
      </c>
      <c r="C68" s="94">
        <v>144</v>
      </c>
      <c r="D68" s="94">
        <v>120</v>
      </c>
      <c r="E68" s="94">
        <v>102</v>
      </c>
      <c r="F68" s="94">
        <v>112</v>
      </c>
      <c r="G68" s="94">
        <v>102</v>
      </c>
    </row>
    <row r="69" spans="1:7" ht="51" customHeight="1" x14ac:dyDescent="0.25">
      <c r="A69" s="30" t="s">
        <v>77</v>
      </c>
      <c r="B69" s="47" t="s">
        <v>33</v>
      </c>
      <c r="C69" s="102">
        <v>101</v>
      </c>
      <c r="D69" s="102">
        <v>85</v>
      </c>
      <c r="E69" s="102">
        <v>72</v>
      </c>
      <c r="F69" s="102">
        <v>77</v>
      </c>
      <c r="G69" s="102">
        <v>72</v>
      </c>
    </row>
    <row r="70" spans="1:7" ht="45" x14ac:dyDescent="0.25">
      <c r="A70" s="30" t="s">
        <v>169</v>
      </c>
      <c r="B70" s="47" t="s">
        <v>33</v>
      </c>
      <c r="C70" s="102">
        <v>210</v>
      </c>
      <c r="D70" s="102">
        <v>172</v>
      </c>
      <c r="E70" s="102">
        <v>146</v>
      </c>
      <c r="F70" s="102">
        <v>160</v>
      </c>
      <c r="G70" s="102">
        <v>146</v>
      </c>
    </row>
    <row r="71" spans="1:7" ht="15.75" customHeight="1" x14ac:dyDescent="0.25">
      <c r="A71" s="167" t="s">
        <v>574</v>
      </c>
      <c r="B71" s="167"/>
      <c r="C71" s="167"/>
      <c r="D71" s="167"/>
      <c r="E71" s="167"/>
      <c r="F71" s="167"/>
      <c r="G71" s="167"/>
    </row>
    <row r="72" spans="1:7" ht="75" x14ac:dyDescent="0.25">
      <c r="A72" s="108" t="s">
        <v>575</v>
      </c>
      <c r="B72" s="94" t="s">
        <v>33</v>
      </c>
      <c r="C72" s="94">
        <v>205</v>
      </c>
      <c r="D72" s="94">
        <v>170</v>
      </c>
      <c r="E72" s="94">
        <v>145</v>
      </c>
      <c r="F72" s="94">
        <v>157</v>
      </c>
      <c r="G72" s="94">
        <v>145</v>
      </c>
    </row>
  </sheetData>
  <mergeCells count="17">
    <mergeCell ref="A64:G64"/>
    <mergeCell ref="A67:G67"/>
    <mergeCell ref="A71:G71"/>
    <mergeCell ref="A9:G9"/>
    <mergeCell ref="A23:G23"/>
    <mergeCell ref="A50:G50"/>
    <mergeCell ref="A60:G60"/>
    <mergeCell ref="A62:G62"/>
    <mergeCell ref="A5:F5"/>
    <mergeCell ref="A6:A8"/>
    <mergeCell ref="B6:B8"/>
    <mergeCell ref="C6:G6"/>
    <mergeCell ref="C7:C8"/>
    <mergeCell ref="D7:D8"/>
    <mergeCell ref="E7:E8"/>
    <mergeCell ref="F7:F8"/>
    <mergeCell ref="G7:G8"/>
  </mergeCells>
  <conditionalFormatting sqref="B6 F7:F8 B10:B22">
    <cfRule type="containsText" dxfId="126" priority="2" operator="containsText" text="#ЗНАЧ!"/>
    <cfRule type="containsText" dxfId="125" priority="3" operator="containsText" text="#ЗНАЧ!"/>
  </conditionalFormatting>
  <conditionalFormatting sqref="G7">
    <cfRule type="containsText" dxfId="124" priority="4" operator="containsText" text="#ЗНАЧ!"/>
    <cfRule type="containsText" dxfId="123" priority="5" operator="containsText" text="#ЗНАЧ!"/>
  </conditionalFormatting>
  <conditionalFormatting sqref="C7:C8">
    <cfRule type="containsText" dxfId="122" priority="6" operator="containsText" text="#ЗНАЧ!"/>
    <cfRule type="containsText" dxfId="121" priority="7" operator="containsText" text="#ЗНАЧ!"/>
  </conditionalFormatting>
  <conditionalFormatting sqref="E7:E8">
    <cfRule type="containsText" dxfId="120" priority="8" operator="containsText" text="#ЗНАЧ!"/>
    <cfRule type="containsText" dxfId="119" priority="9" operator="containsText" text="#ЗНАЧ!"/>
  </conditionalFormatting>
  <conditionalFormatting sqref="D7:D8">
    <cfRule type="containsText" dxfId="118" priority="10" operator="containsText" text="#ЗНАЧ!"/>
    <cfRule type="containsText" dxfId="117" priority="11" operator="containsText" text="#ЗНАЧ!"/>
  </conditionalFormatting>
  <conditionalFormatting sqref="B28:B29">
    <cfRule type="containsText" dxfId="116" priority="12" operator="containsText" text="#ЗНАЧ!"/>
    <cfRule type="containsText" dxfId="115" priority="13" operator="containsText" text="#ЗНАЧ!"/>
  </conditionalFormatting>
  <conditionalFormatting sqref="B31">
    <cfRule type="containsText" dxfId="114" priority="14" operator="containsText" text="#ЗНАЧ!"/>
    <cfRule type="containsText" dxfId="113" priority="15" operator="containsText" text="#ЗНАЧ!"/>
  </conditionalFormatting>
  <conditionalFormatting sqref="B32">
    <cfRule type="containsText" dxfId="112" priority="16" operator="containsText" text="#ЗНАЧ!"/>
    <cfRule type="containsText" dxfId="111" priority="17" operator="containsText" text="#ЗНАЧ!"/>
  </conditionalFormatting>
  <conditionalFormatting sqref="B36:B37">
    <cfRule type="containsText" dxfId="110" priority="18" operator="containsText" text="#ЗНАЧ!"/>
    <cfRule type="containsText" dxfId="109" priority="19" operator="containsText" text="#ЗНАЧ!"/>
  </conditionalFormatting>
  <conditionalFormatting sqref="B69:B70">
    <cfRule type="containsText" dxfId="108" priority="20" operator="containsText" text="#ЗНАЧ!"/>
    <cfRule type="containsText" dxfId="107" priority="21" operator="containsText" text="#ЗНАЧ!"/>
  </conditionalFormatting>
  <conditionalFormatting sqref="B34">
    <cfRule type="containsText" dxfId="106" priority="22" operator="containsText" text="#ЗНАЧ!"/>
    <cfRule type="containsText" dxfId="105" priority="23" operator="containsText" text="#ЗНАЧ!"/>
  </conditionalFormatting>
  <conditionalFormatting sqref="B24">
    <cfRule type="containsText" dxfId="104" priority="24" operator="containsText" text="#ЗНАЧ!"/>
    <cfRule type="containsText" dxfId="103" priority="25" operator="containsText" text="#ЗНАЧ!"/>
  </conditionalFormatting>
  <conditionalFormatting sqref="B42:B43">
    <cfRule type="containsText" dxfId="102" priority="26" operator="containsText" text="#ЗНАЧ!"/>
    <cfRule type="containsText" dxfId="101" priority="27" operator="containsText" text="#ЗНАЧ!"/>
  </conditionalFormatting>
  <conditionalFormatting sqref="B44">
    <cfRule type="containsText" dxfId="100" priority="28" operator="containsText" text="#ЗНАЧ!"/>
    <cfRule type="containsText" dxfId="99" priority="29" operator="containsText" text="#ЗНАЧ!"/>
  </conditionalFormatting>
  <conditionalFormatting sqref="B47">
    <cfRule type="containsText" dxfId="98" priority="30" operator="containsText" text="#ЗНАЧ!"/>
    <cfRule type="containsText" dxfId="97" priority="31" operator="containsText" text="#ЗНАЧ!"/>
  </conditionalFormatting>
  <conditionalFormatting sqref="B33">
    <cfRule type="containsText" dxfId="96" priority="32" operator="containsText" text="#ЗНАЧ!"/>
    <cfRule type="containsText" dxfId="95" priority="33" operator="containsText" text="#ЗНАЧ!"/>
  </conditionalFormatting>
  <conditionalFormatting sqref="B57">
    <cfRule type="containsText" priority="34" operator="containsText" text="#ЗНАЧ!"/>
    <cfRule type="containsText" priority="35" operator="containsText" text="#ЗНАЧ!"/>
  </conditionalFormatting>
  <conditionalFormatting sqref="B58:B59">
    <cfRule type="containsText" priority="36" operator="containsText" text="#ЗНАЧ!"/>
    <cfRule type="containsText" priority="37" operator="containsText" text="#ЗНАЧ!"/>
  </conditionalFormatting>
  <conditionalFormatting sqref="B61">
    <cfRule type="containsText" priority="38" operator="containsText" text="#ЗНАЧ!"/>
    <cfRule type="containsText" priority="39" operator="containsText" text="#ЗНАЧ!"/>
  </conditionalFormatting>
  <conditionalFormatting sqref="B35">
    <cfRule type="containsText" priority="40" operator="containsText" text="#ЗНАЧ!"/>
    <cfRule type="containsText" priority="41" operator="containsText" text="#ЗНАЧ!"/>
  </conditionalFormatting>
  <conditionalFormatting sqref="B40:B41">
    <cfRule type="containsText" priority="42" operator="containsText" text="#ЗНАЧ!"/>
    <cfRule type="containsText" priority="43" operator="containsText" text="#ЗНАЧ!"/>
  </conditionalFormatting>
  <conditionalFormatting sqref="B49">
    <cfRule type="containsText" priority="44" operator="containsText" text="#ЗНАЧ!"/>
    <cfRule type="containsText" priority="45" operator="containsText" text="#ЗНАЧ!"/>
  </conditionalFormatting>
  <conditionalFormatting sqref="B45">
    <cfRule type="containsText" priority="46" operator="containsText" text="#ЗНАЧ!"/>
    <cfRule type="containsText" priority="47" operator="containsText" text="#ЗНАЧ!"/>
  </conditionalFormatting>
  <conditionalFormatting sqref="B46">
    <cfRule type="containsText" priority="48" operator="containsText" text="#ЗНАЧ!"/>
    <cfRule type="containsText" priority="49" operator="containsText" text="#ЗНАЧ!"/>
  </conditionalFormatting>
  <conditionalFormatting sqref="B63">
    <cfRule type="containsText" priority="50" operator="containsText" text="#ЗНАЧ!"/>
    <cfRule type="containsText" priority="51" operator="containsText" text="#ЗНАЧ!"/>
  </conditionalFormatting>
  <conditionalFormatting sqref="B65">
    <cfRule type="containsText" priority="52" operator="containsText" text="#ЗНАЧ!"/>
    <cfRule type="containsText" priority="53" operator="containsText" text="#ЗНАЧ!"/>
  </conditionalFormatting>
  <conditionalFormatting sqref="B66">
    <cfRule type="containsText" priority="54" operator="containsText" text="#ЗНАЧ!"/>
    <cfRule type="containsText" priority="55" operator="containsText" text="#ЗНАЧ!"/>
  </conditionalFormatting>
  <conditionalFormatting sqref="B68">
    <cfRule type="containsText" priority="56" operator="containsText" text="#ЗНАЧ!"/>
    <cfRule type="containsText" priority="57" operator="containsText" text="#ЗНАЧ!"/>
  </conditionalFormatting>
  <conditionalFormatting sqref="B72">
    <cfRule type="containsText" priority="58" operator="containsText" text="#ЗНАЧ!"/>
    <cfRule type="containsText" priority="59" operator="containsText" text="#ЗНАЧ!"/>
  </conditionalFormatting>
  <conditionalFormatting sqref="B30">
    <cfRule type="containsText" priority="60" operator="containsText" text="#ЗНАЧ!"/>
    <cfRule type="containsText" priority="61" operator="containsText" text="#ЗНАЧ!"/>
  </conditionalFormatting>
  <conditionalFormatting sqref="B38">
    <cfRule type="containsText" priority="62" operator="containsText" text="#ЗНАЧ!"/>
    <cfRule type="containsText" priority="63" operator="containsText" text="#ЗНАЧ!"/>
  </conditionalFormatting>
  <conditionalFormatting sqref="B39 B51 B56">
    <cfRule type="containsText" priority="64" operator="containsText" text="#ЗНАЧ!"/>
    <cfRule type="containsText" priority="65" operator="containsText" text="#ЗНАЧ!"/>
  </conditionalFormatting>
  <conditionalFormatting sqref="B52:B55">
    <cfRule type="containsText" priority="66" operator="containsText" text="#ЗНАЧ!"/>
    <cfRule type="containsText" priority="67" operator="containsText" text="#ЗНАЧ!"/>
  </conditionalFormatting>
  <conditionalFormatting sqref="B25:B27">
    <cfRule type="containsText" priority="68" operator="containsText" text="#ЗНАЧ!"/>
    <cfRule type="containsText" priority="69" operator="containsText" text="#ЗНАЧ!"/>
  </conditionalFormatting>
  <conditionalFormatting sqref="B48">
    <cfRule type="containsText" priority="70" operator="containsText" text="#ЗНАЧ!"/>
    <cfRule type="containsText" priority="71" operator="containsText" text="#ЗНАЧ!"/>
  </conditionalFormatting>
  <pageMargins left="0.25" right="0.25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319</vt:i4>
      </vt:variant>
    </vt:vector>
  </HeadingPairs>
  <TitlesOfParts>
    <vt:vector size="332" baseType="lpstr">
      <vt:lpstr>1.НАДОМКА</vt:lpstr>
      <vt:lpstr>СТАЦ. </vt:lpstr>
      <vt:lpstr>НАДОМКА </vt:lpstr>
      <vt:lpstr>3.СТАЦ.(дет.)3.2.</vt:lpstr>
      <vt:lpstr>5.БОМЖ</vt:lpstr>
      <vt:lpstr>Полустац</vt:lpstr>
      <vt:lpstr>НАДОМКА  1</vt:lpstr>
      <vt:lpstr>Срочка</vt:lpstr>
      <vt:lpstr>НАДОМКА  2</vt:lpstr>
      <vt:lpstr>Лист5</vt:lpstr>
      <vt:lpstr>НАДОМКА  (2)</vt:lpstr>
      <vt:lpstr>НАДОМКА  (3)</vt:lpstr>
      <vt:lpstr>НАДОМКА  (4)</vt:lpstr>
      <vt:lpstr>'1.НАДОМКА'!_ФильтрБазыДанных</vt:lpstr>
      <vt:lpstr>'5.БОМЖ'!_ФильтрБазыДанных</vt:lpstr>
      <vt:lpstr>'НАДОМКА '!_ФильтрБазыДанных</vt:lpstr>
      <vt:lpstr>'НАДОМКА  (2)'!_ФильтрБазыДанных</vt:lpstr>
      <vt:lpstr>'НАДОМКА  (3)'!_ФильтрБазыДанных</vt:lpstr>
      <vt:lpstr>'НАДОМКА  (4)'!_ФильтрБазыДанных</vt:lpstr>
      <vt:lpstr>'НАДОМКА  1'!_ФильтрБазыДанных</vt:lpstr>
      <vt:lpstr>'НАДОМКА  2'!_ФильтрБазыДанных</vt:lpstr>
      <vt:lpstr>Срочка!_ФильтрБазыДанных</vt:lpstr>
      <vt:lpstr>'СТАЦ. '!_ФильтрБазыДанных</vt:lpstr>
      <vt:lpstr>'НАДОМКА '!Print_Area_0</vt:lpstr>
      <vt:lpstr>'НАДОМКА  (2)'!Print_Area_0</vt:lpstr>
      <vt:lpstr>'НАДОМКА  (3)'!Print_Area_0</vt:lpstr>
      <vt:lpstr>'НАДОМКА  (4)'!Print_Area_0</vt:lpstr>
      <vt:lpstr>'НАДОМКА  1'!Print_Area_0</vt:lpstr>
      <vt:lpstr>'НАДОМКА  2'!Print_Area_0</vt:lpstr>
      <vt:lpstr>Полустац!Print_Area_0</vt:lpstr>
      <vt:lpstr>Срочка!Print_Area_0</vt:lpstr>
      <vt:lpstr>'СТАЦ. '!Print_Area_0</vt:lpstr>
      <vt:lpstr>'НАДОМКА '!Print_Area_0_0</vt:lpstr>
      <vt:lpstr>'НАДОМКА  (2)'!Print_Area_0_0</vt:lpstr>
      <vt:lpstr>'НАДОМКА  (3)'!Print_Area_0_0</vt:lpstr>
      <vt:lpstr>'НАДОМКА  (4)'!Print_Area_0_0</vt:lpstr>
      <vt:lpstr>'НАДОМКА  1'!Print_Area_0_0</vt:lpstr>
      <vt:lpstr>'НАДОМКА  2'!Print_Area_0_0</vt:lpstr>
      <vt:lpstr>Полустац!Print_Area_0_0</vt:lpstr>
      <vt:lpstr>Срочка!Print_Area_0_0</vt:lpstr>
      <vt:lpstr>'СТАЦ. '!Print_Area_0_0</vt:lpstr>
      <vt:lpstr>'НАДОМКА '!Print_Area_0_0_0</vt:lpstr>
      <vt:lpstr>'НАДОМКА  (2)'!Print_Area_0_0_0</vt:lpstr>
      <vt:lpstr>'НАДОМКА  (3)'!Print_Area_0_0_0</vt:lpstr>
      <vt:lpstr>'НАДОМКА  (4)'!Print_Area_0_0_0</vt:lpstr>
      <vt:lpstr>'НАДОМКА  1'!Print_Area_0_0_0</vt:lpstr>
      <vt:lpstr>'НАДОМКА  2'!Print_Area_0_0_0</vt:lpstr>
      <vt:lpstr>Полустац!Print_Area_0_0_0</vt:lpstr>
      <vt:lpstr>Срочка!Print_Area_0_0_0</vt:lpstr>
      <vt:lpstr>'СТАЦ. '!Print_Area_0_0_0</vt:lpstr>
      <vt:lpstr>'НАДОМКА '!Print_Area_0_0_0_0</vt:lpstr>
      <vt:lpstr>'НАДОМКА  (2)'!Print_Area_0_0_0_0</vt:lpstr>
      <vt:lpstr>'НАДОМКА  (3)'!Print_Area_0_0_0_0</vt:lpstr>
      <vt:lpstr>'НАДОМКА  (4)'!Print_Area_0_0_0_0</vt:lpstr>
      <vt:lpstr>'НАДОМКА  1'!Print_Area_0_0_0_0</vt:lpstr>
      <vt:lpstr>'НАДОМКА  2'!Print_Area_0_0_0_0</vt:lpstr>
      <vt:lpstr>Полустац!Print_Area_0_0_0_0</vt:lpstr>
      <vt:lpstr>Срочка!Print_Area_0_0_0_0</vt:lpstr>
      <vt:lpstr>'СТАЦ. '!Print_Area_0_0_0_0</vt:lpstr>
      <vt:lpstr>'НАДОМКА '!Print_Area_0_0_0_0_0</vt:lpstr>
      <vt:lpstr>'НАДОМКА  (2)'!Print_Area_0_0_0_0_0</vt:lpstr>
      <vt:lpstr>'НАДОМКА  (3)'!Print_Area_0_0_0_0_0</vt:lpstr>
      <vt:lpstr>'НАДОМКА  (4)'!Print_Area_0_0_0_0_0</vt:lpstr>
      <vt:lpstr>'НАДОМКА  1'!Print_Area_0_0_0_0_0</vt:lpstr>
      <vt:lpstr>'НАДОМКА  2'!Print_Area_0_0_0_0_0</vt:lpstr>
      <vt:lpstr>Срочка!Print_Area_0_0_0_0_0</vt:lpstr>
      <vt:lpstr>'СТАЦ. '!Print_Area_0_0_0_0_0</vt:lpstr>
      <vt:lpstr>'НАДОМКА '!Print_Area_0_0_0_0_0_0</vt:lpstr>
      <vt:lpstr>'НАДОМКА  (2)'!Print_Area_0_0_0_0_0_0</vt:lpstr>
      <vt:lpstr>'НАДОМКА  (3)'!Print_Area_0_0_0_0_0_0</vt:lpstr>
      <vt:lpstr>'НАДОМКА  (4)'!Print_Area_0_0_0_0_0_0</vt:lpstr>
      <vt:lpstr>'НАДОМКА  1'!Print_Area_0_0_0_0_0_0</vt:lpstr>
      <vt:lpstr>'НАДОМКА  2'!Print_Area_0_0_0_0_0_0</vt:lpstr>
      <vt:lpstr>Срочка!Print_Area_0_0_0_0_0_0</vt:lpstr>
      <vt:lpstr>'СТАЦ. '!Print_Area_0_0_0_0_0_0</vt:lpstr>
      <vt:lpstr>'НАДОМКА '!Print_Area_0_0_0_0_0_0_0</vt:lpstr>
      <vt:lpstr>'НАДОМКА  (2)'!Print_Area_0_0_0_0_0_0_0</vt:lpstr>
      <vt:lpstr>'НАДОМКА  (3)'!Print_Area_0_0_0_0_0_0_0</vt:lpstr>
      <vt:lpstr>'НАДОМКА  (4)'!Print_Area_0_0_0_0_0_0_0</vt:lpstr>
      <vt:lpstr>'НАДОМКА  1'!Print_Area_0_0_0_0_0_0_0</vt:lpstr>
      <vt:lpstr>'НАДОМКА  2'!Print_Area_0_0_0_0_0_0_0</vt:lpstr>
      <vt:lpstr>Срочка!Print_Area_0_0_0_0_0_0_0</vt:lpstr>
      <vt:lpstr>'СТАЦ. '!Print_Area_0_0_0_0_0_0_0</vt:lpstr>
      <vt:lpstr>'НАДОМКА '!Print_Area_0_0_0_0_0_0_0_0</vt:lpstr>
      <vt:lpstr>'НАДОМКА  (2)'!Print_Area_0_0_0_0_0_0_0_0</vt:lpstr>
      <vt:lpstr>'НАДОМКА  (3)'!Print_Area_0_0_0_0_0_0_0_0</vt:lpstr>
      <vt:lpstr>'НАДОМКА  (4)'!Print_Area_0_0_0_0_0_0_0_0</vt:lpstr>
      <vt:lpstr>'НАДОМКА  1'!Print_Area_0_0_0_0_0_0_0_0</vt:lpstr>
      <vt:lpstr>'НАДОМКА  2'!Print_Area_0_0_0_0_0_0_0_0</vt:lpstr>
      <vt:lpstr>Срочка!Print_Area_0_0_0_0_0_0_0_0</vt:lpstr>
      <vt:lpstr>'СТАЦ. '!Print_Area_0_0_0_0_0_0_0_0</vt:lpstr>
      <vt:lpstr>'НАДОМКА '!Print_Area_0_0_0_0_0_0_0_0_0</vt:lpstr>
      <vt:lpstr>'НАДОМКА  (2)'!Print_Area_0_0_0_0_0_0_0_0_0</vt:lpstr>
      <vt:lpstr>'НАДОМКА  (3)'!Print_Area_0_0_0_0_0_0_0_0_0</vt:lpstr>
      <vt:lpstr>'НАДОМКА  (4)'!Print_Area_0_0_0_0_0_0_0_0_0</vt:lpstr>
      <vt:lpstr>'НАДОМКА  1'!Print_Area_0_0_0_0_0_0_0_0_0</vt:lpstr>
      <vt:lpstr>'НАДОМКА  2'!Print_Area_0_0_0_0_0_0_0_0_0</vt:lpstr>
      <vt:lpstr>Срочка!Print_Area_0_0_0_0_0_0_0_0_0</vt:lpstr>
      <vt:lpstr>'СТАЦ. '!Print_Area_0_0_0_0_0_0_0_0_0</vt:lpstr>
      <vt:lpstr>'НАДОМКА '!Print_Area_0_0_0_0_0_0_0_0_0_0</vt:lpstr>
      <vt:lpstr>'НАДОМКА  (2)'!Print_Area_0_0_0_0_0_0_0_0_0_0</vt:lpstr>
      <vt:lpstr>'НАДОМКА  (3)'!Print_Area_0_0_0_0_0_0_0_0_0_0</vt:lpstr>
      <vt:lpstr>'НАДОМКА  (4)'!Print_Area_0_0_0_0_0_0_0_0_0_0</vt:lpstr>
      <vt:lpstr>'НАДОМКА  1'!Print_Area_0_0_0_0_0_0_0_0_0_0</vt:lpstr>
      <vt:lpstr>'НАДОМКА  2'!Print_Area_0_0_0_0_0_0_0_0_0_0</vt:lpstr>
      <vt:lpstr>Срочка!Print_Area_0_0_0_0_0_0_0_0_0_0</vt:lpstr>
      <vt:lpstr>'СТАЦ. '!Print_Area_0_0_0_0_0_0_0_0_0_0</vt:lpstr>
      <vt:lpstr>'НАДОМКА '!Print_Area_0_0_0_0_0_0_0_0_0_0_0</vt:lpstr>
      <vt:lpstr>'НАДОМКА  (2)'!Print_Area_0_0_0_0_0_0_0_0_0_0_0</vt:lpstr>
      <vt:lpstr>'НАДОМКА  (3)'!Print_Area_0_0_0_0_0_0_0_0_0_0_0</vt:lpstr>
      <vt:lpstr>'НАДОМКА  (4)'!Print_Area_0_0_0_0_0_0_0_0_0_0_0</vt:lpstr>
      <vt:lpstr>'НАДОМКА  1'!Print_Area_0_0_0_0_0_0_0_0_0_0_0</vt:lpstr>
      <vt:lpstr>'НАДОМКА  2'!Print_Area_0_0_0_0_0_0_0_0_0_0_0</vt:lpstr>
      <vt:lpstr>Срочка!Print_Area_0_0_0_0_0_0_0_0_0_0_0</vt:lpstr>
      <vt:lpstr>'СТАЦ. '!Print_Area_0_0_0_0_0_0_0_0_0_0_0</vt:lpstr>
      <vt:lpstr>'НАДОМКА '!Print_Area_0_0_0_0_0_0_0_0_0_0_0_0</vt:lpstr>
      <vt:lpstr>'НАДОМКА  (2)'!Print_Area_0_0_0_0_0_0_0_0_0_0_0_0</vt:lpstr>
      <vt:lpstr>'НАДОМКА  (3)'!Print_Area_0_0_0_0_0_0_0_0_0_0_0_0</vt:lpstr>
      <vt:lpstr>'НАДОМКА  (4)'!Print_Area_0_0_0_0_0_0_0_0_0_0_0_0</vt:lpstr>
      <vt:lpstr>'НАДОМКА  1'!Print_Area_0_0_0_0_0_0_0_0_0_0_0_0</vt:lpstr>
      <vt:lpstr>'НАДОМКА  2'!Print_Area_0_0_0_0_0_0_0_0_0_0_0_0</vt:lpstr>
      <vt:lpstr>Срочка!Print_Area_0_0_0_0_0_0_0_0_0_0_0_0</vt:lpstr>
      <vt:lpstr>'СТАЦ. '!Print_Area_0_0_0_0_0_0_0_0_0_0_0_0</vt:lpstr>
      <vt:lpstr>'НАДОМКА '!Print_Area_0_0_0_0_0_0_0_0_0_0_0_0_0</vt:lpstr>
      <vt:lpstr>'НАДОМКА  (2)'!Print_Area_0_0_0_0_0_0_0_0_0_0_0_0_0</vt:lpstr>
      <vt:lpstr>'НАДОМКА  (3)'!Print_Area_0_0_0_0_0_0_0_0_0_0_0_0_0</vt:lpstr>
      <vt:lpstr>'НАДОМКА  (4)'!Print_Area_0_0_0_0_0_0_0_0_0_0_0_0_0</vt:lpstr>
      <vt:lpstr>'НАДОМКА  1'!Print_Area_0_0_0_0_0_0_0_0_0_0_0_0_0</vt:lpstr>
      <vt:lpstr>'НАДОМКА  2'!Print_Area_0_0_0_0_0_0_0_0_0_0_0_0_0</vt:lpstr>
      <vt:lpstr>Срочка!Print_Area_0_0_0_0_0_0_0_0_0_0_0_0_0</vt:lpstr>
      <vt:lpstr>'СТАЦ. '!Print_Area_0_0_0_0_0_0_0_0_0_0_0_0_0</vt:lpstr>
      <vt:lpstr>'НАДОМКА '!Print_Area_0_0_0_0_0_0_0_0_0_0_0_0_0_0</vt:lpstr>
      <vt:lpstr>'НАДОМКА  (2)'!Print_Area_0_0_0_0_0_0_0_0_0_0_0_0_0_0</vt:lpstr>
      <vt:lpstr>'НАДОМКА  (3)'!Print_Area_0_0_0_0_0_0_0_0_0_0_0_0_0_0</vt:lpstr>
      <vt:lpstr>'НАДОМКА  (4)'!Print_Area_0_0_0_0_0_0_0_0_0_0_0_0_0_0</vt:lpstr>
      <vt:lpstr>'НАДОМКА  1'!Print_Area_0_0_0_0_0_0_0_0_0_0_0_0_0_0</vt:lpstr>
      <vt:lpstr>'НАДОМКА  2'!Print_Area_0_0_0_0_0_0_0_0_0_0_0_0_0_0</vt:lpstr>
      <vt:lpstr>Срочка!Print_Area_0_0_0_0_0_0_0_0_0_0_0_0_0_0</vt:lpstr>
      <vt:lpstr>'СТАЦ. '!Print_Area_0_0_0_0_0_0_0_0_0_0_0_0_0_0</vt:lpstr>
      <vt:lpstr>'НАДОМКА '!Print_Area_0_0_0_0_0_0_0_0_0_0_0_0_0_0_0</vt:lpstr>
      <vt:lpstr>'НАДОМКА  (2)'!Print_Area_0_0_0_0_0_0_0_0_0_0_0_0_0_0_0</vt:lpstr>
      <vt:lpstr>'НАДОМКА  (3)'!Print_Area_0_0_0_0_0_0_0_0_0_0_0_0_0_0_0</vt:lpstr>
      <vt:lpstr>'НАДОМКА  (4)'!Print_Area_0_0_0_0_0_0_0_0_0_0_0_0_0_0_0</vt:lpstr>
      <vt:lpstr>'НАДОМКА  1'!Print_Area_0_0_0_0_0_0_0_0_0_0_0_0_0_0_0</vt:lpstr>
      <vt:lpstr>'НАДОМКА  2'!Print_Area_0_0_0_0_0_0_0_0_0_0_0_0_0_0_0</vt:lpstr>
      <vt:lpstr>Срочка!Print_Area_0_0_0_0_0_0_0_0_0_0_0_0_0_0_0</vt:lpstr>
      <vt:lpstr>'СТАЦ. '!Print_Area_0_0_0_0_0_0_0_0_0_0_0_0_0_0_0</vt:lpstr>
      <vt:lpstr>'НАДОМКА '!Print_Area_0_0_0_0_0_0_0_0_0_0_0_0_0_0_0_0</vt:lpstr>
      <vt:lpstr>'НАДОМКА  (2)'!Print_Area_0_0_0_0_0_0_0_0_0_0_0_0_0_0_0_0</vt:lpstr>
      <vt:lpstr>'НАДОМКА  (3)'!Print_Area_0_0_0_0_0_0_0_0_0_0_0_0_0_0_0_0</vt:lpstr>
      <vt:lpstr>'НАДОМКА  (4)'!Print_Area_0_0_0_0_0_0_0_0_0_0_0_0_0_0_0_0</vt:lpstr>
      <vt:lpstr>'НАДОМКА  1'!Print_Area_0_0_0_0_0_0_0_0_0_0_0_0_0_0_0_0</vt:lpstr>
      <vt:lpstr>'НАДОМКА  2'!Print_Area_0_0_0_0_0_0_0_0_0_0_0_0_0_0_0_0</vt:lpstr>
      <vt:lpstr>Срочка!Print_Area_0_0_0_0_0_0_0_0_0_0_0_0_0_0_0_0</vt:lpstr>
      <vt:lpstr>'СТАЦ. '!Print_Area_0_0_0_0_0_0_0_0_0_0_0_0_0_0_0_0</vt:lpstr>
      <vt:lpstr>'НАДОМКА '!Print_Area_0_0_0_0_0_0_0_0_0_0_0_0_0_0_0_0_0</vt:lpstr>
      <vt:lpstr>'НАДОМКА  (2)'!Print_Area_0_0_0_0_0_0_0_0_0_0_0_0_0_0_0_0_0</vt:lpstr>
      <vt:lpstr>'НАДОМКА  (3)'!Print_Area_0_0_0_0_0_0_0_0_0_0_0_0_0_0_0_0_0</vt:lpstr>
      <vt:lpstr>'НАДОМКА  (4)'!Print_Area_0_0_0_0_0_0_0_0_0_0_0_0_0_0_0_0_0</vt:lpstr>
      <vt:lpstr>'НАДОМКА  1'!Print_Area_0_0_0_0_0_0_0_0_0_0_0_0_0_0_0_0_0</vt:lpstr>
      <vt:lpstr>'НАДОМКА  2'!Print_Area_0_0_0_0_0_0_0_0_0_0_0_0_0_0_0_0_0</vt:lpstr>
      <vt:lpstr>Срочка!Print_Area_0_0_0_0_0_0_0_0_0_0_0_0_0_0_0_0_0</vt:lpstr>
      <vt:lpstr>'СТАЦ. '!Print_Area_0_0_0_0_0_0_0_0_0_0_0_0_0_0_0_0_0</vt:lpstr>
      <vt:lpstr>'НАДОМКА '!Print_Area_0_0_0_0_0_0_0_0_0_0_0_0_0_0_0_0_0_0</vt:lpstr>
      <vt:lpstr>'НАДОМКА  (2)'!Print_Area_0_0_0_0_0_0_0_0_0_0_0_0_0_0_0_0_0_0</vt:lpstr>
      <vt:lpstr>'НАДОМКА  (3)'!Print_Area_0_0_0_0_0_0_0_0_0_0_0_0_0_0_0_0_0_0</vt:lpstr>
      <vt:lpstr>'НАДОМКА  (4)'!Print_Area_0_0_0_0_0_0_0_0_0_0_0_0_0_0_0_0_0_0</vt:lpstr>
      <vt:lpstr>'НАДОМКА  1'!Print_Area_0_0_0_0_0_0_0_0_0_0_0_0_0_0_0_0_0_0</vt:lpstr>
      <vt:lpstr>'НАДОМКА  2'!Print_Area_0_0_0_0_0_0_0_0_0_0_0_0_0_0_0_0_0_0</vt:lpstr>
      <vt:lpstr>Срочка!Print_Area_0_0_0_0_0_0_0_0_0_0_0_0_0_0_0_0_0_0</vt:lpstr>
      <vt:lpstr>'СТАЦ. '!Print_Area_0_0_0_0_0_0_0_0_0_0_0_0_0_0_0_0_0_0</vt:lpstr>
      <vt:lpstr>'НАДОМКА '!Print_Titles_0</vt:lpstr>
      <vt:lpstr>'НАДОМКА  (2)'!Print_Titles_0</vt:lpstr>
      <vt:lpstr>'НАДОМКА  (3)'!Print_Titles_0</vt:lpstr>
      <vt:lpstr>'НАДОМКА  (4)'!Print_Titles_0</vt:lpstr>
      <vt:lpstr>'НАДОМКА  1'!Print_Titles_0</vt:lpstr>
      <vt:lpstr>'НАДОМКА  2'!Print_Titles_0</vt:lpstr>
      <vt:lpstr>Срочка!Print_Titles_0</vt:lpstr>
      <vt:lpstr>'СТАЦ. '!Print_Titles_0</vt:lpstr>
      <vt:lpstr>'НАДОМКА '!Print_Titles_0_0</vt:lpstr>
      <vt:lpstr>'НАДОМКА  (2)'!Print_Titles_0_0</vt:lpstr>
      <vt:lpstr>'НАДОМКА  (3)'!Print_Titles_0_0</vt:lpstr>
      <vt:lpstr>'НАДОМКА  (4)'!Print_Titles_0_0</vt:lpstr>
      <vt:lpstr>'НАДОМКА  1'!Print_Titles_0_0</vt:lpstr>
      <vt:lpstr>'НАДОМКА  2'!Print_Titles_0_0</vt:lpstr>
      <vt:lpstr>Срочка!Print_Titles_0_0</vt:lpstr>
      <vt:lpstr>'СТАЦ. '!Print_Titles_0_0</vt:lpstr>
      <vt:lpstr>'НАДОМКА '!Print_Titles_0_0_0</vt:lpstr>
      <vt:lpstr>'НАДОМКА  (2)'!Print_Titles_0_0_0</vt:lpstr>
      <vt:lpstr>'НАДОМКА  (3)'!Print_Titles_0_0_0</vt:lpstr>
      <vt:lpstr>'НАДОМКА  (4)'!Print_Titles_0_0_0</vt:lpstr>
      <vt:lpstr>'НАДОМКА  1'!Print_Titles_0_0_0</vt:lpstr>
      <vt:lpstr>'НАДОМКА  2'!Print_Titles_0_0_0</vt:lpstr>
      <vt:lpstr>Срочка!Print_Titles_0_0_0</vt:lpstr>
      <vt:lpstr>'СТАЦ. '!Print_Titles_0_0_0</vt:lpstr>
      <vt:lpstr>'НАДОМКА '!Print_Titles_0_0_0_0</vt:lpstr>
      <vt:lpstr>'НАДОМКА  (2)'!Print_Titles_0_0_0_0</vt:lpstr>
      <vt:lpstr>'НАДОМКА  (3)'!Print_Titles_0_0_0_0</vt:lpstr>
      <vt:lpstr>'НАДОМКА  (4)'!Print_Titles_0_0_0_0</vt:lpstr>
      <vt:lpstr>'НАДОМКА  1'!Print_Titles_0_0_0_0</vt:lpstr>
      <vt:lpstr>'НАДОМКА  2'!Print_Titles_0_0_0_0</vt:lpstr>
      <vt:lpstr>Срочка!Print_Titles_0_0_0_0</vt:lpstr>
      <vt:lpstr>'СТАЦ. '!Print_Titles_0_0_0_0</vt:lpstr>
      <vt:lpstr>'НАДОМКА '!Print_Titles_0_0_0_0_0</vt:lpstr>
      <vt:lpstr>'НАДОМКА  (2)'!Print_Titles_0_0_0_0_0</vt:lpstr>
      <vt:lpstr>'НАДОМКА  (3)'!Print_Titles_0_0_0_0_0</vt:lpstr>
      <vt:lpstr>'НАДОМКА  (4)'!Print_Titles_0_0_0_0_0</vt:lpstr>
      <vt:lpstr>'НАДОМКА  1'!Print_Titles_0_0_0_0_0</vt:lpstr>
      <vt:lpstr>'НАДОМКА  2'!Print_Titles_0_0_0_0_0</vt:lpstr>
      <vt:lpstr>Срочка!Print_Titles_0_0_0_0_0</vt:lpstr>
      <vt:lpstr>'СТАЦ. '!Print_Titles_0_0_0_0_0</vt:lpstr>
      <vt:lpstr>'НАДОМКА '!Print_Titles_0_0_0_0_0_0</vt:lpstr>
      <vt:lpstr>'НАДОМКА  (2)'!Print_Titles_0_0_0_0_0_0</vt:lpstr>
      <vt:lpstr>'НАДОМКА  (3)'!Print_Titles_0_0_0_0_0_0</vt:lpstr>
      <vt:lpstr>'НАДОМКА  (4)'!Print_Titles_0_0_0_0_0_0</vt:lpstr>
      <vt:lpstr>'НАДОМКА  1'!Print_Titles_0_0_0_0_0_0</vt:lpstr>
      <vt:lpstr>'НАДОМКА  2'!Print_Titles_0_0_0_0_0_0</vt:lpstr>
      <vt:lpstr>Срочка!Print_Titles_0_0_0_0_0_0</vt:lpstr>
      <vt:lpstr>'СТАЦ. '!Print_Titles_0_0_0_0_0_0</vt:lpstr>
      <vt:lpstr>'НАДОМКА '!Print_Titles_0_0_0_0_0_0_0</vt:lpstr>
      <vt:lpstr>'НАДОМКА  (2)'!Print_Titles_0_0_0_0_0_0_0</vt:lpstr>
      <vt:lpstr>'НАДОМКА  (3)'!Print_Titles_0_0_0_0_0_0_0</vt:lpstr>
      <vt:lpstr>'НАДОМКА  (4)'!Print_Titles_0_0_0_0_0_0_0</vt:lpstr>
      <vt:lpstr>'НАДОМКА  1'!Print_Titles_0_0_0_0_0_0_0</vt:lpstr>
      <vt:lpstr>'НАДОМКА  2'!Print_Titles_0_0_0_0_0_0_0</vt:lpstr>
      <vt:lpstr>Срочка!Print_Titles_0_0_0_0_0_0_0</vt:lpstr>
      <vt:lpstr>'СТАЦ. '!Print_Titles_0_0_0_0_0_0_0</vt:lpstr>
      <vt:lpstr>'НАДОМКА '!Print_Titles_0_0_0_0_0_0_0_0</vt:lpstr>
      <vt:lpstr>'НАДОМКА  (2)'!Print_Titles_0_0_0_0_0_0_0_0</vt:lpstr>
      <vt:lpstr>'НАДОМКА  (3)'!Print_Titles_0_0_0_0_0_0_0_0</vt:lpstr>
      <vt:lpstr>'НАДОМКА  (4)'!Print_Titles_0_0_0_0_0_0_0_0</vt:lpstr>
      <vt:lpstr>'НАДОМКА  1'!Print_Titles_0_0_0_0_0_0_0_0</vt:lpstr>
      <vt:lpstr>'НАДОМКА  2'!Print_Titles_0_0_0_0_0_0_0_0</vt:lpstr>
      <vt:lpstr>Срочка!Print_Titles_0_0_0_0_0_0_0_0</vt:lpstr>
      <vt:lpstr>'СТАЦ. '!Print_Titles_0_0_0_0_0_0_0_0</vt:lpstr>
      <vt:lpstr>'НАДОМКА '!Print_Titles_0_0_0_0_0_0_0_0_0</vt:lpstr>
      <vt:lpstr>'НАДОМКА  (2)'!Print_Titles_0_0_0_0_0_0_0_0_0</vt:lpstr>
      <vt:lpstr>'НАДОМКА  (3)'!Print_Titles_0_0_0_0_0_0_0_0_0</vt:lpstr>
      <vt:lpstr>'НАДОМКА  (4)'!Print_Titles_0_0_0_0_0_0_0_0_0</vt:lpstr>
      <vt:lpstr>'НАДОМКА  1'!Print_Titles_0_0_0_0_0_0_0_0_0</vt:lpstr>
      <vt:lpstr>'НАДОМКА  2'!Print_Titles_0_0_0_0_0_0_0_0_0</vt:lpstr>
      <vt:lpstr>Срочка!Print_Titles_0_0_0_0_0_0_0_0_0</vt:lpstr>
      <vt:lpstr>'СТАЦ. '!Print_Titles_0_0_0_0_0_0_0_0_0</vt:lpstr>
      <vt:lpstr>'НАДОМКА '!Print_Titles_0_0_0_0_0_0_0_0_0_0</vt:lpstr>
      <vt:lpstr>'НАДОМКА  (2)'!Print_Titles_0_0_0_0_0_0_0_0_0_0</vt:lpstr>
      <vt:lpstr>'НАДОМКА  (3)'!Print_Titles_0_0_0_0_0_0_0_0_0_0</vt:lpstr>
      <vt:lpstr>'НАДОМКА  (4)'!Print_Titles_0_0_0_0_0_0_0_0_0_0</vt:lpstr>
      <vt:lpstr>'НАДОМКА  1'!Print_Titles_0_0_0_0_0_0_0_0_0_0</vt:lpstr>
      <vt:lpstr>'НАДОМКА  2'!Print_Titles_0_0_0_0_0_0_0_0_0_0</vt:lpstr>
      <vt:lpstr>Срочка!Print_Titles_0_0_0_0_0_0_0_0_0_0</vt:lpstr>
      <vt:lpstr>'СТАЦ. '!Print_Titles_0_0_0_0_0_0_0_0_0_0</vt:lpstr>
      <vt:lpstr>'НАДОМКА '!Print_Titles_0_0_0_0_0_0_0_0_0_0_0</vt:lpstr>
      <vt:lpstr>'НАДОМКА  (2)'!Print_Titles_0_0_0_0_0_0_0_0_0_0_0</vt:lpstr>
      <vt:lpstr>'НАДОМКА  (3)'!Print_Titles_0_0_0_0_0_0_0_0_0_0_0</vt:lpstr>
      <vt:lpstr>'НАДОМКА  (4)'!Print_Titles_0_0_0_0_0_0_0_0_0_0_0</vt:lpstr>
      <vt:lpstr>'НАДОМКА  1'!Print_Titles_0_0_0_0_0_0_0_0_0_0_0</vt:lpstr>
      <vt:lpstr>'НАДОМКА  2'!Print_Titles_0_0_0_0_0_0_0_0_0_0_0</vt:lpstr>
      <vt:lpstr>Срочка!Print_Titles_0_0_0_0_0_0_0_0_0_0_0</vt:lpstr>
      <vt:lpstr>'СТАЦ. '!Print_Titles_0_0_0_0_0_0_0_0_0_0_0</vt:lpstr>
      <vt:lpstr>'НАДОМКА '!Print_Titles_0_0_0_0_0_0_0_0_0_0_0_0</vt:lpstr>
      <vt:lpstr>'НАДОМКА  (2)'!Print_Titles_0_0_0_0_0_0_0_0_0_0_0_0</vt:lpstr>
      <vt:lpstr>'НАДОМКА  (3)'!Print_Titles_0_0_0_0_0_0_0_0_0_0_0_0</vt:lpstr>
      <vt:lpstr>'НАДОМКА  (4)'!Print_Titles_0_0_0_0_0_0_0_0_0_0_0_0</vt:lpstr>
      <vt:lpstr>'НАДОМКА  1'!Print_Titles_0_0_0_0_0_0_0_0_0_0_0_0</vt:lpstr>
      <vt:lpstr>'НАДОМКА  2'!Print_Titles_0_0_0_0_0_0_0_0_0_0_0_0</vt:lpstr>
      <vt:lpstr>Срочка!Print_Titles_0_0_0_0_0_0_0_0_0_0_0_0</vt:lpstr>
      <vt:lpstr>'СТАЦ. '!Print_Titles_0_0_0_0_0_0_0_0_0_0_0_0</vt:lpstr>
      <vt:lpstr>'НАДОМКА '!Print_Titles_0_0_0_0_0_0_0_0_0_0_0_0_0</vt:lpstr>
      <vt:lpstr>'НАДОМКА  (2)'!Print_Titles_0_0_0_0_0_0_0_0_0_0_0_0_0</vt:lpstr>
      <vt:lpstr>'НАДОМКА  (3)'!Print_Titles_0_0_0_0_0_0_0_0_0_0_0_0_0</vt:lpstr>
      <vt:lpstr>'НАДОМКА  (4)'!Print_Titles_0_0_0_0_0_0_0_0_0_0_0_0_0</vt:lpstr>
      <vt:lpstr>'НАДОМКА  1'!Print_Titles_0_0_0_0_0_0_0_0_0_0_0_0_0</vt:lpstr>
      <vt:lpstr>'НАДОМКА  2'!Print_Titles_0_0_0_0_0_0_0_0_0_0_0_0_0</vt:lpstr>
      <vt:lpstr>Срочка!Print_Titles_0_0_0_0_0_0_0_0_0_0_0_0_0</vt:lpstr>
      <vt:lpstr>'СТАЦ. '!Print_Titles_0_0_0_0_0_0_0_0_0_0_0_0_0</vt:lpstr>
      <vt:lpstr>'НАДОМКА '!Print_Titles_0_0_0_0_0_0_0_0_0_0_0_0_0_0</vt:lpstr>
      <vt:lpstr>'НАДОМКА  (2)'!Print_Titles_0_0_0_0_0_0_0_0_0_0_0_0_0_0</vt:lpstr>
      <vt:lpstr>'НАДОМКА  (3)'!Print_Titles_0_0_0_0_0_0_0_0_0_0_0_0_0_0</vt:lpstr>
      <vt:lpstr>'НАДОМКА  (4)'!Print_Titles_0_0_0_0_0_0_0_0_0_0_0_0_0_0</vt:lpstr>
      <vt:lpstr>'НАДОМКА  1'!Print_Titles_0_0_0_0_0_0_0_0_0_0_0_0_0_0</vt:lpstr>
      <vt:lpstr>'НАДОМКА  2'!Print_Titles_0_0_0_0_0_0_0_0_0_0_0_0_0_0</vt:lpstr>
      <vt:lpstr>Срочка!Print_Titles_0_0_0_0_0_0_0_0_0_0_0_0_0_0</vt:lpstr>
      <vt:lpstr>'СТАЦ. '!Print_Titles_0_0_0_0_0_0_0_0_0_0_0_0_0_0</vt:lpstr>
      <vt:lpstr>'НАДОМКА '!Print_Titles_0_0_0_0_0_0_0_0_0_0_0_0_0_0_0</vt:lpstr>
      <vt:lpstr>'НАДОМКА  (2)'!Print_Titles_0_0_0_0_0_0_0_0_0_0_0_0_0_0_0</vt:lpstr>
      <vt:lpstr>'НАДОМКА  (3)'!Print_Titles_0_0_0_0_0_0_0_0_0_0_0_0_0_0_0</vt:lpstr>
      <vt:lpstr>'НАДОМКА  (4)'!Print_Titles_0_0_0_0_0_0_0_0_0_0_0_0_0_0_0</vt:lpstr>
      <vt:lpstr>'НАДОМКА  1'!Print_Titles_0_0_0_0_0_0_0_0_0_0_0_0_0_0_0</vt:lpstr>
      <vt:lpstr>'НАДОМКА  2'!Print_Titles_0_0_0_0_0_0_0_0_0_0_0_0_0_0_0</vt:lpstr>
      <vt:lpstr>Срочка!Print_Titles_0_0_0_0_0_0_0_0_0_0_0_0_0_0_0</vt:lpstr>
      <vt:lpstr>'СТАЦ. '!Print_Titles_0_0_0_0_0_0_0_0_0_0_0_0_0_0_0</vt:lpstr>
      <vt:lpstr>'НАДОМКА '!Print_Titles_0_0_0_0_0_0_0_0_0_0_0_0_0_0_0_0</vt:lpstr>
      <vt:lpstr>'НАДОМКА  (2)'!Print_Titles_0_0_0_0_0_0_0_0_0_0_0_0_0_0_0_0</vt:lpstr>
      <vt:lpstr>'НАДОМКА  (3)'!Print_Titles_0_0_0_0_0_0_0_0_0_0_0_0_0_0_0_0</vt:lpstr>
      <vt:lpstr>'НАДОМКА  (4)'!Print_Titles_0_0_0_0_0_0_0_0_0_0_0_0_0_0_0_0</vt:lpstr>
      <vt:lpstr>'НАДОМКА  1'!Print_Titles_0_0_0_0_0_0_0_0_0_0_0_0_0_0_0_0</vt:lpstr>
      <vt:lpstr>'НАДОМКА  2'!Print_Titles_0_0_0_0_0_0_0_0_0_0_0_0_0_0_0_0</vt:lpstr>
      <vt:lpstr>Срочка!Print_Titles_0_0_0_0_0_0_0_0_0_0_0_0_0_0_0_0</vt:lpstr>
      <vt:lpstr>'СТАЦ. '!Print_Titles_0_0_0_0_0_0_0_0_0_0_0_0_0_0_0_0</vt:lpstr>
      <vt:lpstr>'НАДОМКА '!Print_Titles_0_0_0_0_0_0_0_0_0_0_0_0_0_0_0_0_0</vt:lpstr>
      <vt:lpstr>'НАДОМКА  (2)'!Print_Titles_0_0_0_0_0_0_0_0_0_0_0_0_0_0_0_0_0</vt:lpstr>
      <vt:lpstr>'НАДОМКА  (3)'!Print_Titles_0_0_0_0_0_0_0_0_0_0_0_0_0_0_0_0_0</vt:lpstr>
      <vt:lpstr>'НАДОМКА  (4)'!Print_Titles_0_0_0_0_0_0_0_0_0_0_0_0_0_0_0_0_0</vt:lpstr>
      <vt:lpstr>'НАДОМКА  1'!Print_Titles_0_0_0_0_0_0_0_0_0_0_0_0_0_0_0_0_0</vt:lpstr>
      <vt:lpstr>'НАДОМКА  2'!Print_Titles_0_0_0_0_0_0_0_0_0_0_0_0_0_0_0_0_0</vt:lpstr>
      <vt:lpstr>Срочка!Print_Titles_0_0_0_0_0_0_0_0_0_0_0_0_0_0_0_0_0</vt:lpstr>
      <vt:lpstr>'СТАЦ. '!Print_Titles_0_0_0_0_0_0_0_0_0_0_0_0_0_0_0_0_0</vt:lpstr>
      <vt:lpstr>'НАДОМКА '!Print_Titles_0_0_0_0_0_0_0_0_0_0_0_0_0_0_0_0_0_0</vt:lpstr>
      <vt:lpstr>'НАДОМКА  (2)'!Print_Titles_0_0_0_0_0_0_0_0_0_0_0_0_0_0_0_0_0_0</vt:lpstr>
      <vt:lpstr>'НАДОМКА  (3)'!Print_Titles_0_0_0_0_0_0_0_0_0_0_0_0_0_0_0_0_0_0</vt:lpstr>
      <vt:lpstr>'НАДОМКА  (4)'!Print_Titles_0_0_0_0_0_0_0_0_0_0_0_0_0_0_0_0_0_0</vt:lpstr>
      <vt:lpstr>'НАДОМКА  1'!Print_Titles_0_0_0_0_0_0_0_0_0_0_0_0_0_0_0_0_0_0</vt:lpstr>
      <vt:lpstr>'НАДОМКА  2'!Print_Titles_0_0_0_0_0_0_0_0_0_0_0_0_0_0_0_0_0_0</vt:lpstr>
      <vt:lpstr>Срочка!Print_Titles_0_0_0_0_0_0_0_0_0_0_0_0_0_0_0_0_0_0</vt:lpstr>
      <vt:lpstr>'СТАЦ. '!Print_Titles_0_0_0_0_0_0_0_0_0_0_0_0_0_0_0_0_0_0</vt:lpstr>
      <vt:lpstr>'НАДОМКА '!Заголовки_для_печати</vt:lpstr>
      <vt:lpstr>'НАДОМКА  (2)'!Заголовки_для_печати</vt:lpstr>
      <vt:lpstr>'НАДОМКА  (3)'!Заголовки_для_печати</vt:lpstr>
      <vt:lpstr>'НАДОМКА  (4)'!Заголовки_для_печати</vt:lpstr>
      <vt:lpstr>'НАДОМКА  1'!Заголовки_для_печати</vt:lpstr>
      <vt:lpstr>'НАДОМКА  2'!Заголовки_для_печати</vt:lpstr>
      <vt:lpstr>Срочка!Заголовки_для_печати</vt:lpstr>
      <vt:lpstr>'СТАЦ. '!Заголовки_для_печати</vt:lpstr>
      <vt:lpstr>'НАДОМКА '!Область_печати</vt:lpstr>
      <vt:lpstr>'НАДОМКА  (2)'!Область_печати</vt:lpstr>
      <vt:lpstr>'НАДОМКА  (3)'!Область_печати</vt:lpstr>
      <vt:lpstr>'НАДОМКА  (4)'!Область_печати</vt:lpstr>
      <vt:lpstr>'НАДОМКА  1'!Область_печати</vt:lpstr>
      <vt:lpstr>'НАДОМКА  2'!Область_печати</vt:lpstr>
      <vt:lpstr>Полустац!Область_печати</vt:lpstr>
      <vt:lpstr>Срочка!Область_печати</vt:lpstr>
      <vt:lpstr>'СТАЦ.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Томи</dc:creator>
  <cp:lastModifiedBy>GoldAdm</cp:lastModifiedBy>
  <cp:revision>40</cp:revision>
  <cp:lastPrinted>2017-11-17T15:17:28Z</cp:lastPrinted>
  <dcterms:created xsi:type="dcterms:W3CDTF">2012-05-29T09:48:33Z</dcterms:created>
  <dcterms:modified xsi:type="dcterms:W3CDTF">2017-12-19T07:05:14Z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